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JÁ\ROZ97\a_aktivní\a_DVO_Všetary 2x - dotazy\opravy dne 9-1-2023\VÝSTUP ZMĚN 10-1-2024\"/>
    </mc:Choice>
  </mc:AlternateContent>
  <bookViews>
    <workbookView xWindow="0" yWindow="0" windowWidth="0" windowHeight="0"/>
  </bookViews>
  <sheets>
    <sheet name="Rekapitulace stavby" sheetId="1" r:id="rId1"/>
    <sheet name="01 - Komunikace" sheetId="2" r:id="rId2"/>
    <sheet name="01.1 - Vedlejší a doplňko..." sheetId="3" r:id="rId3"/>
    <sheet name="02 - Chodníky" sheetId="4" r:id="rId4"/>
    <sheet name="02.1 - Vedlejší a doplňko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Komunikace'!$C$122:$K$415</definedName>
    <definedName name="_xlnm.Print_Area" localSheetId="1">'01 - Komunikace'!$C$4:$J$76,'01 - Komunikace'!$C$82:$J$104,'01 - Komunikace'!$C$110:$K$415</definedName>
    <definedName name="_xlnm.Print_Titles" localSheetId="1">'01 - Komunikace'!$122:$122</definedName>
    <definedName name="_xlnm._FilterDatabase" localSheetId="2" hidden="1">'01.1 - Vedlejší a doplňko...'!$C$116:$K$136</definedName>
    <definedName name="_xlnm.Print_Area" localSheetId="2">'01.1 - Vedlejší a doplňko...'!$C$4:$J$76,'01.1 - Vedlejší a doplňko...'!$C$82:$J$98,'01.1 - Vedlejší a doplňko...'!$C$104:$K$136</definedName>
    <definedName name="_xlnm.Print_Titles" localSheetId="2">'01.1 - Vedlejší a doplňko...'!$116:$116</definedName>
    <definedName name="_xlnm._FilterDatabase" localSheetId="3" hidden="1">'02 - Chodníky'!$C$120:$K$217</definedName>
    <definedName name="_xlnm.Print_Area" localSheetId="3">'02 - Chodníky'!$C$4:$J$76,'02 - Chodníky'!$C$82:$J$102,'02 - Chodníky'!$C$108:$K$217</definedName>
    <definedName name="_xlnm.Print_Titles" localSheetId="3">'02 - Chodníky'!$120:$120</definedName>
    <definedName name="_xlnm._FilterDatabase" localSheetId="4" hidden="1">'02.1 - Vedlejší a doplňko...'!$C$116:$K$130</definedName>
    <definedName name="_xlnm.Print_Area" localSheetId="4">'02.1 - Vedlejší a doplňko...'!$C$4:$J$76,'02.1 - Vedlejší a doplňko...'!$C$82:$J$98,'02.1 - Vedlejší a doplňko...'!$C$104:$K$130</definedName>
    <definedName name="_xlnm.Print_Titles" localSheetId="4">'02.1 - Vedlejší a doplňko...'!$116:$116</definedName>
    <definedName name="_xlnm.Print_Area" localSheetId="5">'Seznam figur'!$C$4:$G$368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4" r="J37"/>
  <c r="J36"/>
  <c i="1" r="AY97"/>
  <c i="4" r="J35"/>
  <c i="1" r="AX97"/>
  <c i="4"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3" r="J37"/>
  <c r="J36"/>
  <c i="1" r="AY96"/>
  <c i="3" r="J35"/>
  <c i="1" r="AX96"/>
  <c i="3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2" r="J37"/>
  <c r="J36"/>
  <c i="1" r="AY95"/>
  <c i="2" r="J35"/>
  <c i="1" r="AX95"/>
  <c i="2" r="BI415"/>
  <c r="BH415"/>
  <c r="BG415"/>
  <c r="BF415"/>
  <c r="T415"/>
  <c r="R415"/>
  <c r="P415"/>
  <c r="BI410"/>
  <c r="BH410"/>
  <c r="BG410"/>
  <c r="BF410"/>
  <c r="T410"/>
  <c r="R410"/>
  <c r="P410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58"/>
  <c r="BH358"/>
  <c r="BG358"/>
  <c r="BF358"/>
  <c r="T358"/>
  <c r="R358"/>
  <c r="P358"/>
  <c r="BI356"/>
  <c r="BH356"/>
  <c r="BG356"/>
  <c r="BF356"/>
  <c r="T356"/>
  <c r="R356"/>
  <c r="P356"/>
  <c r="BI341"/>
  <c r="BH341"/>
  <c r="BG341"/>
  <c r="BF341"/>
  <c r="T341"/>
  <c r="R341"/>
  <c r="P341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408"/>
  <c r="J388"/>
  <c r="BK380"/>
  <c r="BK369"/>
  <c r="BK333"/>
  <c r="J313"/>
  <c r="BK300"/>
  <c r="J291"/>
  <c r="BK282"/>
  <c r="J271"/>
  <c r="J256"/>
  <c r="BK250"/>
  <c r="BK241"/>
  <c r="BK236"/>
  <c r="J224"/>
  <c r="J210"/>
  <c r="BK199"/>
  <c r="J192"/>
  <c r="BK170"/>
  <c r="J142"/>
  <c r="BK317"/>
  <c r="BK301"/>
  <c r="BK234"/>
  <c r="BK229"/>
  <c r="BK214"/>
  <c r="BK388"/>
  <c r="BK375"/>
  <c r="J356"/>
  <c r="J332"/>
  <c r="BK319"/>
  <c r="J296"/>
  <c r="BK288"/>
  <c r="J268"/>
  <c r="BK410"/>
  <c r="BK404"/>
  <c r="BK378"/>
  <c r="J375"/>
  <c r="J334"/>
  <c r="BK331"/>
  <c r="J319"/>
  <c r="J289"/>
  <c r="J280"/>
  <c r="BK256"/>
  <c r="BK217"/>
  <c r="BK188"/>
  <c r="BK168"/>
  <c r="BK138"/>
  <c r="J410"/>
  <c r="J402"/>
  <c r="J392"/>
  <c r="J378"/>
  <c r="BK374"/>
  <c r="J358"/>
  <c r="BK334"/>
  <c r="J317"/>
  <c r="BK330"/>
  <c r="J315"/>
  <c r="BK299"/>
  <c r="J281"/>
  <c r="J258"/>
  <c r="J231"/>
  <c r="BK226"/>
  <c r="BK219"/>
  <c r="J208"/>
  <c r="BK192"/>
  <c r="J180"/>
  <c r="J170"/>
  <c r="J148"/>
  <c r="J138"/>
  <c r="J134"/>
  <c r="BK392"/>
  <c r="BK315"/>
  <c r="BK296"/>
  <c r="BK291"/>
  <c r="J288"/>
  <c r="BK280"/>
  <c r="J276"/>
  <c r="BK244"/>
  <c r="J236"/>
  <c r="J263"/>
  <c r="BK224"/>
  <c r="J219"/>
  <c r="J206"/>
  <c r="J168"/>
  <c r="J166"/>
  <c r="J150"/>
  <c r="BK148"/>
  <c r="BK126"/>
  <c i="3" r="BK129"/>
  <c r="BK128"/>
  <c r="BK127"/>
  <c r="J126"/>
  <c r="BK123"/>
  <c r="BK121"/>
  <c r="BK119"/>
  <c r="J120"/>
  <c i="4" r="BK213"/>
  <c r="J201"/>
  <c r="J199"/>
  <c r="J182"/>
  <c r="BK170"/>
  <c r="BK166"/>
  <c r="J158"/>
  <c r="J150"/>
  <c r="J133"/>
  <c r="J127"/>
  <c r="BK211"/>
  <c r="BK200"/>
  <c r="BK193"/>
  <c r="J184"/>
  <c r="BK176"/>
  <c r="J154"/>
  <c r="J152"/>
  <c r="BK150"/>
  <c r="J140"/>
  <c r="BK135"/>
  <c r="BK133"/>
  <c r="J217"/>
  <c r="J211"/>
  <c r="BK207"/>
  <c r="J202"/>
  <c r="J198"/>
  <c r="BK186"/>
  <c r="BK178"/>
  <c r="J170"/>
  <c r="J162"/>
  <c r="BK154"/>
  <c r="J129"/>
  <c i="5" r="J125"/>
  <c r="BK121"/>
  <c r="BK127"/>
  <c r="J123"/>
  <c r="BK120"/>
  <c i="2" r="J415"/>
  <c r="BK398"/>
  <c r="BK384"/>
  <c r="J374"/>
  <c r="J341"/>
  <c r="BK329"/>
  <c r="BK309"/>
  <c r="BK294"/>
  <c r="J290"/>
  <c r="BK284"/>
  <c r="J274"/>
  <c r="BK268"/>
  <c r="BK254"/>
  <c r="J244"/>
  <c r="BK239"/>
  <c r="J234"/>
  <c r="J214"/>
  <c r="BK212"/>
  <c r="BK206"/>
  <c r="BK194"/>
  <c r="BK180"/>
  <c r="BK161"/>
  <c r="BK134"/>
  <c r="BK302"/>
  <c r="BK258"/>
  <c r="BK231"/>
  <c r="J217"/>
  <c r="BK390"/>
  <c r="J380"/>
  <c r="J369"/>
  <c r="BK341"/>
  <c r="BK321"/>
  <c r="J309"/>
  <c r="BK289"/>
  <c r="BK277"/>
  <c r="BK415"/>
  <c r="J408"/>
  <c r="J384"/>
  <c r="BK372"/>
  <c r="BK358"/>
  <c r="BK332"/>
  <c r="J330"/>
  <c r="J300"/>
  <c r="J284"/>
  <c r="BK274"/>
  <c r="J254"/>
  <c r="J226"/>
  <c r="BK190"/>
  <c r="BK172"/>
  <c r="BK140"/>
  <c r="F34"/>
  <c r="BK263"/>
  <c r="J239"/>
  <c r="BK382"/>
  <c r="J247"/>
  <c r="BK184"/>
  <c r="BK208"/>
  <c r="J194"/>
  <c r="J190"/>
  <c r="J161"/>
  <c r="BK163"/>
  <c i="1" r="AS94"/>
  <c i="3" r="J129"/>
  <c r="BK126"/>
  <c r="J125"/>
  <c r="BK122"/>
  <c r="J122"/>
  <c r="J119"/>
  <c i="4" r="BK209"/>
  <c r="J200"/>
  <c r="J188"/>
  <c r="J180"/>
  <c r="J168"/>
  <c r="J160"/>
  <c r="BK152"/>
  <c r="J138"/>
  <c r="BK131"/>
  <c r="J124"/>
  <c r="J209"/>
  <c r="BK198"/>
  <c r="BK190"/>
  <c r="J178"/>
  <c r="BK172"/>
  <c r="BK158"/>
  <c r="BK201"/>
  <c r="J193"/>
  <c r="BK184"/>
  <c r="J176"/>
  <c r="BK168"/>
  <c r="J156"/>
  <c r="BK138"/>
  <c r="BK124"/>
  <c i="5" r="BK126"/>
  <c r="BK122"/>
  <c r="BK119"/>
  <c r="BK125"/>
  <c r="J121"/>
  <c i="2" r="BK376"/>
  <c r="J333"/>
  <c r="J329"/>
  <c r="J299"/>
  <c r="BK281"/>
  <c r="BK271"/>
  <c r="BK247"/>
  <c r="J199"/>
  <c r="BK176"/>
  <c r="BK166"/>
  <c r="J130"/>
  <c r="J404"/>
  <c r="J398"/>
  <c r="J382"/>
  <c r="J376"/>
  <c r="J372"/>
  <c r="BK356"/>
  <c r="J331"/>
  <c r="J301"/>
  <c r="J321"/>
  <c r="J302"/>
  <c r="J294"/>
  <c r="BK276"/>
  <c r="J250"/>
  <c r="J229"/>
  <c r="J221"/>
  <c r="J212"/>
  <c r="J197"/>
  <c r="J184"/>
  <c r="J172"/>
  <c r="BK150"/>
  <c r="BK142"/>
  <c r="J126"/>
  <c r="BK402"/>
  <c r="J390"/>
  <c r="BK313"/>
  <c r="BK290"/>
  <c r="J282"/>
  <c r="J277"/>
  <c r="J260"/>
  <c r="J241"/>
  <c r="BK221"/>
  <c r="BK260"/>
  <c r="J188"/>
  <c r="BK210"/>
  <c r="BK197"/>
  <c r="J176"/>
  <c r="J163"/>
  <c r="BK130"/>
  <c r="J140"/>
  <c i="3" r="J133"/>
  <c r="J128"/>
  <c r="BK133"/>
  <c r="J127"/>
  <c r="BK125"/>
  <c r="J123"/>
  <c r="BK120"/>
  <c r="J121"/>
  <c i="4" r="BK217"/>
  <c r="J207"/>
  <c r="J195"/>
  <c r="J186"/>
  <c r="J174"/>
  <c r="BK162"/>
  <c r="BK156"/>
  <c r="J135"/>
  <c r="BK129"/>
  <c r="J213"/>
  <c r="BK202"/>
  <c r="BK195"/>
  <c r="BK188"/>
  <c r="BK182"/>
  <c r="BK174"/>
  <c r="BK160"/>
  <c r="BK199"/>
  <c r="J190"/>
  <c r="BK180"/>
  <c r="J172"/>
  <c r="J166"/>
  <c r="BK140"/>
  <c r="J131"/>
  <c r="BK127"/>
  <c i="5" r="J127"/>
  <c r="BK123"/>
  <c r="J120"/>
  <c r="J126"/>
  <c r="J122"/>
  <c r="J119"/>
  <c i="2" l="1" r="BK125"/>
  <c r="J125"/>
  <c r="J98"/>
  <c r="T125"/>
  <c r="P216"/>
  <c r="BK228"/>
  <c r="J228"/>
  <c r="J101"/>
  <c r="R228"/>
  <c r="BK298"/>
  <c r="J298"/>
  <c r="J103"/>
  <c r="R298"/>
  <c i="3" r="BK118"/>
  <c r="J118"/>
  <c r="J97"/>
  <c r="R118"/>
  <c r="R117"/>
  <c i="4" r="P123"/>
  <c r="BK177"/>
  <c r="J177"/>
  <c r="J99"/>
  <c r="T177"/>
  <c r="R192"/>
  <c r="T197"/>
  <c i="2" r="P125"/>
  <c r="BK216"/>
  <c r="J216"/>
  <c r="J99"/>
  <c r="T216"/>
  <c r="BK223"/>
  <c r="J223"/>
  <c r="J100"/>
  <c r="R223"/>
  <c r="P228"/>
  <c r="BK262"/>
  <c r="J262"/>
  <c r="J102"/>
  <c r="T262"/>
  <c r="P298"/>
  <c i="3" r="P118"/>
  <c r="P117"/>
  <c i="1" r="AU96"/>
  <c i="4" r="BK123"/>
  <c r="J123"/>
  <c r="J98"/>
  <c r="R123"/>
  <c r="P177"/>
  <c r="BK192"/>
  <c r="J192"/>
  <c r="J100"/>
  <c r="P192"/>
  <c r="T192"/>
  <c r="R197"/>
  <c i="5" r="R118"/>
  <c r="R117"/>
  <c i="2" r="R125"/>
  <c r="R216"/>
  <c r="P223"/>
  <c r="T223"/>
  <c r="T228"/>
  <c r="P262"/>
  <c r="R262"/>
  <c r="T298"/>
  <c i="3" r="T118"/>
  <c r="T117"/>
  <c i="4" r="T123"/>
  <c r="T122"/>
  <c r="T121"/>
  <c r="R177"/>
  <c r="BK197"/>
  <c r="J197"/>
  <c r="J101"/>
  <c r="P197"/>
  <c i="5" r="BK118"/>
  <c r="J118"/>
  <c r="J97"/>
  <c r="P118"/>
  <c r="P117"/>
  <c i="1" r="AU98"/>
  <c i="5" r="T118"/>
  <c r="T117"/>
  <c i="4" r="BK122"/>
  <c r="J122"/>
  <c r="J97"/>
  <c i="5" r="E85"/>
  <c r="J89"/>
  <c r="F92"/>
  <c r="BE119"/>
  <c r="BE120"/>
  <c r="BE121"/>
  <c r="BE127"/>
  <c r="BE122"/>
  <c r="BE123"/>
  <c r="BE125"/>
  <c r="BE126"/>
  <c i="4" r="BE124"/>
  <c r="BE138"/>
  <c r="BE162"/>
  <c r="BE166"/>
  <c r="BE172"/>
  <c r="BE178"/>
  <c r="BE182"/>
  <c r="BE198"/>
  <c r="BE202"/>
  <c r="BE209"/>
  <c r="E85"/>
  <c r="J89"/>
  <c r="F92"/>
  <c r="BE131"/>
  <c r="BE133"/>
  <c r="BE140"/>
  <c r="BE152"/>
  <c r="BE158"/>
  <c r="BE168"/>
  <c r="BE170"/>
  <c r="BE174"/>
  <c r="BE176"/>
  <c r="BE180"/>
  <c r="BE188"/>
  <c r="BE190"/>
  <c r="BE193"/>
  <c r="BE199"/>
  <c r="BE207"/>
  <c r="BE213"/>
  <c r="BE217"/>
  <c i="3" r="BK117"/>
  <c r="J117"/>
  <c r="J96"/>
  <c i="4" r="BE127"/>
  <c r="BE129"/>
  <c r="BE135"/>
  <c r="BE150"/>
  <c r="BE154"/>
  <c r="BE156"/>
  <c r="BE160"/>
  <c r="BE184"/>
  <c r="BE186"/>
  <c r="BE195"/>
  <c r="BE200"/>
  <c r="BE201"/>
  <c r="BE211"/>
  <c i="2" r="BK124"/>
  <c r="J124"/>
  <c r="J97"/>
  <c i="3" r="E107"/>
  <c r="J89"/>
  <c r="F92"/>
  <c r="BE119"/>
  <c r="BE120"/>
  <c r="BE121"/>
  <c r="BE122"/>
  <c r="BE123"/>
  <c r="BE125"/>
  <c r="BE126"/>
  <c r="BE127"/>
  <c r="BE128"/>
  <c r="BE129"/>
  <c r="BE133"/>
  <c i="2" r="BE194"/>
  <c r="E85"/>
  <c r="BE126"/>
  <c r="BE138"/>
  <c r="BE140"/>
  <c r="BE142"/>
  <c r="BE161"/>
  <c r="J89"/>
  <c r="BE172"/>
  <c r="BE188"/>
  <c r="BE199"/>
  <c r="BE212"/>
  <c r="BE214"/>
  <c r="BE134"/>
  <c r="BE150"/>
  <c r="BE170"/>
  <c r="BE192"/>
  <c r="BE221"/>
  <c r="BE226"/>
  <c r="BE250"/>
  <c r="BE274"/>
  <c r="BE284"/>
  <c r="BE254"/>
  <c r="BE277"/>
  <c r="BE282"/>
  <c r="BE294"/>
  <c r="BE300"/>
  <c r="BE301"/>
  <c r="BE130"/>
  <c r="BE206"/>
  <c r="BE208"/>
  <c r="BE210"/>
  <c r="BE217"/>
  <c r="BE224"/>
  <c r="BE229"/>
  <c r="BE236"/>
  <c r="BE241"/>
  <c r="BE256"/>
  <c r="BE271"/>
  <c r="BE281"/>
  <c r="BE296"/>
  <c r="BE299"/>
  <c r="BE302"/>
  <c r="BE319"/>
  <c r="BE332"/>
  <c r="BE356"/>
  <c r="BE358"/>
  <c r="BE378"/>
  <c r="BE380"/>
  <c r="BE382"/>
  <c r="BE390"/>
  <c r="BE408"/>
  <c r="F92"/>
  <c r="BE163"/>
  <c r="BE166"/>
  <c r="BE180"/>
  <c r="BE184"/>
  <c r="BE234"/>
  <c r="BE244"/>
  <c r="BE258"/>
  <c r="BE268"/>
  <c r="BE288"/>
  <c r="BE290"/>
  <c r="BE309"/>
  <c r="BE317"/>
  <c r="BE333"/>
  <c r="BE341"/>
  <c r="BE369"/>
  <c r="BE372"/>
  <c r="BE374"/>
  <c r="BE384"/>
  <c r="BE388"/>
  <c r="BE402"/>
  <c r="BE276"/>
  <c r="BE313"/>
  <c r="BE329"/>
  <c r="BE334"/>
  <c r="BE376"/>
  <c r="BE398"/>
  <c r="BE148"/>
  <c r="BE176"/>
  <c r="BE219"/>
  <c r="BE239"/>
  <c r="BE263"/>
  <c r="BE280"/>
  <c r="BE321"/>
  <c r="BE168"/>
  <c r="BE190"/>
  <c r="BE197"/>
  <c r="BE231"/>
  <c r="BE247"/>
  <c r="BE260"/>
  <c r="BE289"/>
  <c r="BE291"/>
  <c r="BE315"/>
  <c r="BE330"/>
  <c r="BE331"/>
  <c r="BE375"/>
  <c r="BE392"/>
  <c r="BE404"/>
  <c r="BE410"/>
  <c r="BE415"/>
  <c i="1" r="BA95"/>
  <c i="2" r="F37"/>
  <c i="1" r="BD95"/>
  <c i="5" r="F37"/>
  <c i="1" r="BD98"/>
  <c i="2" r="F35"/>
  <c i="1" r="BB95"/>
  <c i="4" r="F34"/>
  <c i="1" r="BA97"/>
  <c i="4" r="F37"/>
  <c i="1" r="BD97"/>
  <c i="2" r="J34"/>
  <c i="1" r="AW95"/>
  <c i="3" r="F34"/>
  <c i="1" r="BA96"/>
  <c i="3" r="J34"/>
  <c i="1" r="AW96"/>
  <c i="3" r="F35"/>
  <c i="1" r="BB96"/>
  <c i="3" r="F37"/>
  <c i="1" r="BD96"/>
  <c i="3" r="F36"/>
  <c i="1" r="BC96"/>
  <c i="4" r="F36"/>
  <c i="1" r="BC97"/>
  <c i="4" r="F35"/>
  <c i="1" r="BB97"/>
  <c i="2" r="F36"/>
  <c i="1" r="BC95"/>
  <c i="4" r="J34"/>
  <c i="1" r="AW97"/>
  <c i="5" r="F34"/>
  <c i="1" r="BA98"/>
  <c i="5" r="F35"/>
  <c i="1" r="BB98"/>
  <c i="5" r="J34"/>
  <c i="1" r="AW98"/>
  <c i="5" r="F36"/>
  <c i="1" r="BC98"/>
  <c i="4" l="1" r="R122"/>
  <c r="R121"/>
  <c i="2" r="R124"/>
  <c r="R123"/>
  <c r="P124"/>
  <c r="P123"/>
  <c i="1" r="AU95"/>
  <c i="2" r="T124"/>
  <c r="T123"/>
  <c i="4" r="P122"/>
  <c r="P121"/>
  <c i="1" r="AU97"/>
  <c i="5" r="BK117"/>
  <c r="J117"/>
  <c r="J96"/>
  <c i="4" r="BK121"/>
  <c r="J121"/>
  <c r="J96"/>
  <c i="2" r="BK123"/>
  <c r="J123"/>
  <c i="3" r="F33"/>
  <c i="1" r="AZ96"/>
  <c i="3" r="J33"/>
  <c i="1" r="AV96"/>
  <c r="AT96"/>
  <c i="5" r="F33"/>
  <c i="1" r="AZ98"/>
  <c r="BC94"/>
  <c r="AY94"/>
  <c i="2" r="F33"/>
  <c i="1" r="AZ95"/>
  <c i="4" r="F33"/>
  <c i="1" r="AZ97"/>
  <c r="BB94"/>
  <c r="AX94"/>
  <c r="BA94"/>
  <c r="AW94"/>
  <c r="AK30"/>
  <c i="2" r="J33"/>
  <c i="1" r="AV95"/>
  <c r="AT95"/>
  <c i="2" r="J30"/>
  <c i="1" r="AG95"/>
  <c i="3" r="J30"/>
  <c i="1" r="AG96"/>
  <c i="4" r="J33"/>
  <c i="1" r="AV97"/>
  <c r="AT97"/>
  <c r="BD94"/>
  <c r="W33"/>
  <c i="5" r="J33"/>
  <c i="1" r="AV98"/>
  <c r="AT98"/>
  <c l="1" r="AN96"/>
  <c r="AN95"/>
  <c i="2" r="J96"/>
  <c i="3" r="J39"/>
  <c i="2" r="J39"/>
  <c i="1" r="AU94"/>
  <c i="5" r="J30"/>
  <c i="1" r="AG98"/>
  <c r="W30"/>
  <c i="4" r="J30"/>
  <c i="1" r="AG97"/>
  <c r="AN97"/>
  <c r="W32"/>
  <c r="W31"/>
  <c r="AZ94"/>
  <c r="AV94"/>
  <c r="AK29"/>
  <c i="5" l="1" r="J39"/>
  <c i="4" r="J39"/>
  <c i="1" r="AN98"/>
  <c r="AG94"/>
  <c r="AK26"/>
  <c r="AT94"/>
  <c r="AN94"/>
  <c r="W29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<sst xmlns="http://schemas.openxmlformats.org/spreadsheetml/2006/main">
  <si>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</si>
  <si>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</si>
  <si>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</si>
  <si>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</si>
  <si>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</si>
  <si>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{37f605e5-bb0e-43f6-8ae3-316910f66b99}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</si>
  <si>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</si>
  <si>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</si>
  <si>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</si>
  <si>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</si>
  <si>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</si>
  <si>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</si>
  <si>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</si>
  <si>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</si>
  <si>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0147A_DVO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</si>
  <si>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</si>
  <si>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</si>
  <si>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Říčanská - Mnichovická - Soupis prací</t>
  </si>
  <si>
    <t>KSO:</t>
  </si>
  <si>
    <t>822 27</t>
  </si>
  <si>
    <t>CC-CZ:</t>
  </si>
  <si>
    <t>21121</t>
  </si>
  <si>
    <t>Místo:</t>
  </si>
  <si>
    <t>Všestary</t>
  </si>
  <si>
    <t>Datum:</t>
  </si>
  <si>
    <t>14. 11. 2022</t>
  </si>
  <si>
    <t>CZ-CPV:</t>
  </si>
  <si>
    <t>45233142-6</t>
  </si>
  <si>
    <t>CZ-CPA:</t>
  </si>
  <si>
    <t>42.11.10</t>
  </si>
  <si>
    <t>Zadavatel:</t>
  </si>
  <si>
    <t>IČ:</t>
  </si>
  <si>
    <t>Obec Všestary</t>
  </si>
  <si>
    <t>DIČ:</t>
  </si>
  <si>
    <t>Uchazeč:</t>
  </si>
  <si>
    <t>Vyplň údaj</t>
  </si>
  <si>
    <t>Projektant:</t>
  </si>
  <si>
    <t>ing. Miroslav Dvořan</t>
  </si>
  <si>
    <t>True</t>
  </si>
  <si>
    <t>Zpracovatel:</t>
  </si>
  <si>
    <t>Roman Valík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</si>
  <si>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</si>
  <si>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</si>
  <si>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</si>
  <si>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</si>
  <si>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</si>
  <si>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</si>
  <si>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</si>
  <si>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</si>
  <si>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</si>
  <si>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</si>
  <si>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</si>
  <si>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</si>
  <si>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</si>
  <si>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</si>
  <si>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</si>
  <si>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</si>
  <si>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</si>
  <si>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</si>
  <si>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</si>
  <si>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</si>
  <si>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</si>
  <si>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</si>
  <si>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</si>
  <si>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</si>
  <si>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</si>
  <si>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</si>
  <si>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</si>
  <si>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</si>
  <si>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</si>
  <si>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</si>
  <si>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</si>
  <si>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</si>
  <si>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</si>
  <si>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</si>
  <si>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</si>
  <si>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</si>
  <si>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</si>
  <si>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</si>
  <si>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</si>
  <si>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</si>
  <si>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</si>
  <si>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</si>
  <si>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</si>
  <si>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</si>
  <si>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</si>
  <si>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</si>
  <si>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</si>
  <si>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Komunikace</t>
  </si>
  <si>
    <t>STA</t>
  </si>
  <si>
    <t>1</t>
  </si>
  <si>
    <t>{a654509d-f8f1-4b28-8e83-898270c98176}</t>
  </si>
  <si>
    <t>2</t>
  </si>
  <si>
    <t>01.1</t>
  </si>
  <si>
    <t>Vedlejší a doplňkové rozpočtové náklady</t>
  </si>
  <si>
    <t>{c01fa42c-ab38-4805-aa00-2028ae751fd7}</t>
  </si>
  <si>
    <t>02</t>
  </si>
  <si>
    <t>Chodníky</t>
  </si>
  <si>
    <t>{925b95b5-28d0-460c-9190-c57fd38f3492}</t>
  </si>
  <si>
    <t>02.1</t>
  </si>
  <si>
    <t>{7e8c46c3-00fa-4ee4-823e-c04452a703fc}</t>
  </si>
  <si>
    <t>krajnice</t>
  </si>
  <si>
    <t>16,75</t>
  </si>
  <si>
    <t>obrubník_silniční</t>
  </si>
  <si>
    <t>1504,7</t>
  </si>
  <si>
    <t>KRYCÍ LIST SOUPISU PRACÍ</t>
  </si>
  <si>
    <t>obsyp_potrubí</t>
  </si>
  <si>
    <t>42,944</t>
  </si>
  <si>
    <t>odstr_asfalu150mm</t>
  </si>
  <si>
    <t>6805,2</t>
  </si>
  <si>
    <t>odstr_čela_prop</t>
  </si>
  <si>
    <t>2,332</t>
  </si>
  <si>
    <t>odstr_čela_propustku</t>
  </si>
  <si>
    <t>1,85</t>
  </si>
  <si>
    <t>Objekt:</t>
  </si>
  <si>
    <t>odstr_DZ</t>
  </si>
  <si>
    <t>01 - Komunikace</t>
  </si>
  <si>
    <t>odstr_mříže</t>
  </si>
  <si>
    <t>4</t>
  </si>
  <si>
    <t>odstr_obrub_ležatých</t>
  </si>
  <si>
    <t>56</t>
  </si>
  <si>
    <t>odstr_obrub_stojat</t>
  </si>
  <si>
    <t>531,4</t>
  </si>
  <si>
    <t>odstr_PMH_235_mm</t>
  </si>
  <si>
    <t>odstr_vpustí</t>
  </si>
  <si>
    <t>1,178</t>
  </si>
  <si>
    <t>odstr_ZD</t>
  </si>
  <si>
    <t>32</t>
  </si>
  <si>
    <t>odvoz_betonu</t>
  </si>
  <si>
    <t>4,44</t>
  </si>
  <si>
    <t>odvoz_hmot</t>
  </si>
  <si>
    <t>0,964</t>
  </si>
  <si>
    <t>odvoz_kus_suti</t>
  </si>
  <si>
    <t>128,358</t>
  </si>
  <si>
    <t>odvoz_výkopku</t>
  </si>
  <si>
    <t>832,1</t>
  </si>
  <si>
    <t>opláštění</t>
  </si>
  <si>
    <t>3178,752</t>
  </si>
  <si>
    <t>pažení</t>
  </si>
  <si>
    <t>268,2</t>
  </si>
  <si>
    <t>práh</t>
  </si>
  <si>
    <t>36</t>
  </si>
  <si>
    <t>rozšíření_obruba</t>
  </si>
  <si>
    <t>526,645</t>
  </si>
  <si>
    <t>rozšíření_rigol</t>
  </si>
  <si>
    <t>62,13</t>
  </si>
  <si>
    <t>rýha200</t>
  </si>
  <si>
    <t>156,315</t>
  </si>
  <si>
    <t>rýha80</t>
  </si>
  <si>
    <t>397,344</t>
  </si>
  <si>
    <t>sanace</t>
  </si>
  <si>
    <t>7443,775</t>
  </si>
  <si>
    <t>trávník</t>
  </si>
  <si>
    <t>430</t>
  </si>
  <si>
    <t>vjezdy</t>
  </si>
  <si>
    <t>306,7</t>
  </si>
  <si>
    <t>vozovka_asfalt</t>
  </si>
  <si>
    <t>6855</t>
  </si>
  <si>
    <t>výkop</t>
  </si>
  <si>
    <t>278,441</t>
  </si>
  <si>
    <t>zábradlí</t>
  </si>
  <si>
    <t>3</t>
  </si>
  <si>
    <t>zásyp_rýh</t>
  </si>
  <si>
    <t>118,035</t>
  </si>
  <si>
    <t>ZD_propust</t>
  </si>
  <si>
    <t>3,08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</si>
  <si>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</si>
  <si>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</si>
  <si>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</si>
  <si>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</si>
  <si>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</si>
  <si>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</si>
  <si>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</si>
  <si>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</si>
  <si>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</si>
  <si>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</si>
  <si>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</si>
  <si>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</si>
  <si>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</si>
  <si>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</si>
  <si>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</si>
  <si>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</si>
  <si>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</si>
  <si>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</si>
  <si>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</si>
  <si>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</si>
  <si>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</si>
  <si>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</si>
  <si>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</si>
  <si>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</si>
  <si>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</si>
  <si>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</si>
  <si>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</si>
  <si>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</si>
  <si>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</si>
  <si>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</si>
  <si>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</si>
  <si>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</si>
  <si>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</si>
  <si>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2023 02</t>
  </si>
  <si>
    <t>662420819</t>
  </si>
  <si>
    <t>VV</t>
  </si>
  <si>
    <t>"rozebrání dlažby stávajícího chodníku pro montáž vpustí"</t>
  </si>
  <si>
    <t xml:space="preserve">"dlažba bude rozebrána, očištěna a uložena vedle výkopu, po provedení prací  ve výkopu bude položena zpět"</t>
  </si>
  <si>
    <t>8*4</t>
  </si>
  <si>
    <t>113107245</t>
  </si>
  <si>
    <t>Odstranění podkladu živičného tl přes 200 do 250 mm strojně pl přes 200 m2</t>
  </si>
  <si>
    <t>771240558</t>
  </si>
  <si>
    <t>"dle průzkumu je podkladní vrstva PMH 70-400 mm; uvažováno průměrně 235 mm"</t>
  </si>
  <si>
    <t>"dle předpokladu bude vybouraný materiál nabídnut zhotoviteli - není uvažován odvoz a skládkovné"</t>
  </si>
  <si>
    <t>113154365</t>
  </si>
  <si>
    <t>Frézování živičného krytu tl 200 mm pruh š přes 1 do 2 m pl přes 1000 do 10000 m2 s překážkami v trase</t>
  </si>
  <si>
    <t>CS ÚRS 2022 02</t>
  </si>
  <si>
    <t>-940364137</t>
  </si>
  <si>
    <t>"frézování nebo vybourání krytu asfaltové vozovky cca 150 mm"</t>
  </si>
  <si>
    <t>"odstranění asfaltu z vozovky" 443+456+633+580,5+478+550,7+989+1069+455+420+519+212</t>
  </si>
  <si>
    <t>113201112</t>
  </si>
  <si>
    <t>Vytrhání obrub silničních ležatých</t>
  </si>
  <si>
    <t>m</t>
  </si>
  <si>
    <t>-1958723927</t>
  </si>
  <si>
    <t>"vytrhání obrub silničních ležatých" 2,8+40,8+3,6+5,2+3,6</t>
  </si>
  <si>
    <t>5</t>
  </si>
  <si>
    <t>113202111</t>
  </si>
  <si>
    <t>Vytrhání obrub krajníků obrubníků stojatých</t>
  </si>
  <si>
    <t>1731400482</t>
  </si>
  <si>
    <t>"vytrhání obrub silničních stojatých" 14,2+74,3+111+62+20+53+23,8+108,9+41,7+22,5</t>
  </si>
  <si>
    <t>6</t>
  </si>
  <si>
    <t>11900R001</t>
  </si>
  <si>
    <t>Ochrana plynovodu a vodovodu po dobu výstavby</t>
  </si>
  <si>
    <t>1863563073</t>
  </si>
  <si>
    <t xml:space="preserve">"pod vozovkou se nachází plynovod a vodovod" </t>
  </si>
  <si>
    <t>"provádění sanace ručně nebo drobnou mechanizací nad těmito sítěmi"</t>
  </si>
  <si>
    <t>"vodovod" 993+17*6</t>
  </si>
  <si>
    <t>"plynovod" 594+142</t>
  </si>
  <si>
    <t>Součet</t>
  </si>
  <si>
    <t>7</t>
  </si>
  <si>
    <t>11900R002</t>
  </si>
  <si>
    <t>Ochrana kabelových sítí po dobu výstavby</t>
  </si>
  <si>
    <t>-1855523061</t>
  </si>
  <si>
    <t>"stávající sítě; vývázání sítí na dřevěné trámy nebo bednění " 42</t>
  </si>
  <si>
    <t>8</t>
  </si>
  <si>
    <t>122252514</t>
  </si>
  <si>
    <t>Odkopávky a prokopávky zapažené pro silnice a dálnice v hornině třídy těžitelnosti I objem do 500 m3 strojně</t>
  </si>
  <si>
    <t>m3</t>
  </si>
  <si>
    <t>242371985</t>
  </si>
  <si>
    <t>vozovka_asfalt*0,41</t>
  </si>
  <si>
    <t>krajnice*0,15</t>
  </si>
  <si>
    <t>práh*0,42</t>
  </si>
  <si>
    <t>odstr_ZD*0,24</t>
  </si>
  <si>
    <t>trávník*0,15</t>
  </si>
  <si>
    <t>"odpočet vybouraných konstrukcí"</t>
  </si>
  <si>
    <t>-odstr_asfalu150mm*0,15</t>
  </si>
  <si>
    <t>-odstr_PMH_235_mm*0,235</t>
  </si>
  <si>
    <t>-odstr_ZD*0,06</t>
  </si>
  <si>
    <t>9</t>
  </si>
  <si>
    <t>132251104</t>
  </si>
  <si>
    <t>Hloubení rýh nezapažených š do 800 mm v hornině třídy těžitelnosti I skupiny 3 objem přes 100 m3 strojně</t>
  </si>
  <si>
    <t>-654175834</t>
  </si>
  <si>
    <t>"drenáže" 2*993,36*0,4*0,5</t>
  </si>
  <si>
    <t>10</t>
  </si>
  <si>
    <t>132254203</t>
  </si>
  <si>
    <t>Hloubení zapažených rýh š do 2000 mm v hornině třídy těžitelnosti I skupiny 3 objem do 100 m3</t>
  </si>
  <si>
    <t>-897903678</t>
  </si>
  <si>
    <t>"pro potřebu kontrolního rozpočtu uvažována hl. kanalizace 1,5 m, objem rýh bude upraven podle skutečné hloubky stok"</t>
  </si>
  <si>
    <t>"pro přípojky v pustí" 105,1*1,1*(1,09+1,5)/2+"pro nové čelo propustku a vtokovou jímku" 3*2,2</t>
  </si>
  <si>
    <t>11</t>
  </si>
  <si>
    <t>139951121</t>
  </si>
  <si>
    <t>Bourání kcí v hloubených vykopávkách ze zdiva z betonu prostého strojně</t>
  </si>
  <si>
    <t>-422447631</t>
  </si>
  <si>
    <t>"vybourání čela stávajícího propustku pro jeho prodloužení" 1,06*2,2</t>
  </si>
  <si>
    <t>12</t>
  </si>
  <si>
    <t>151101102</t>
  </si>
  <si>
    <t>Zřízení příložného pažení a rozepření stěn rýh hl přes 2 do 4 m</t>
  </si>
  <si>
    <t>1898622787</t>
  </si>
  <si>
    <t>"pro přípojky v pustí" 105,1*1,2*2+"pro nové čelo propustku a vtokovou jímku" (2*2+2,2*2)*1,9</t>
  </si>
  <si>
    <t>13</t>
  </si>
  <si>
    <t>151101112</t>
  </si>
  <si>
    <t>Odstranění příložného pažení a rozepření stěn rýh hl přes 2 do 4 m</t>
  </si>
  <si>
    <t>-1044839147</t>
  </si>
  <si>
    <t>14</t>
  </si>
  <si>
    <t>162751117</t>
  </si>
  <si>
    <t>Vodorovné přemístění přes 9 000 do 10000 m výkopku/sypaniny z horniny třídy těžitelnosti I skupiny 1 až 3</t>
  </si>
  <si>
    <t>2132029295</t>
  </si>
  <si>
    <t>"odvozná vzdálenost 20 km stanovena pro potřebu kontrolního rozpočtu"</t>
  </si>
  <si>
    <t>"skutečná vzdálenost je věcí zhotovitele a bude oceněna dle jeho potřeb beze změny Soupisu prací"</t>
  </si>
  <si>
    <t>výkop+rýha80+rýha200</t>
  </si>
  <si>
    <t>162751119</t>
  </si>
  <si>
    <t>Příplatek k vodorovnému přemístění výkopku/sypaniny z horniny třídy těžitelnosti I skupiny 1 až 3 ZKD 1000 m přes 10000 m</t>
  </si>
  <si>
    <t>1141169196</t>
  </si>
  <si>
    <t>752,631*10</t>
  </si>
  <si>
    <t>16</t>
  </si>
  <si>
    <t>162751137</t>
  </si>
  <si>
    <t>Vodorovné přemístění přes 9 000 do 10000 m výkopku/sypaniny z horniny třídy těžitelnosti II skupiny 4 a 5</t>
  </si>
  <si>
    <t>-2059451310</t>
  </si>
  <si>
    <t>"beton z vybouraného čela propustku" odstr_čela_propustku*2,4</t>
  </si>
  <si>
    <t>17</t>
  </si>
  <si>
    <t>162751139</t>
  </si>
  <si>
    <t>Příplatek k vodorovnému přemístění výkopku/sypaniny z horniny třídy těžitelnosti II skupiny 4 a 5 ZKD 1000 m přes 10000 m</t>
  </si>
  <si>
    <t>110915492</t>
  </si>
  <si>
    <t>odvoz_betonu*10</t>
  </si>
  <si>
    <t>18</t>
  </si>
  <si>
    <t>171201231</t>
  </si>
  <si>
    <t>Poplatek za uložení zeminy a kamení na recyklační skládce (skládkovné) kód odpadu 17 05 04</t>
  </si>
  <si>
    <t>t</t>
  </si>
  <si>
    <t>-1714609110</t>
  </si>
  <si>
    <t>odvoz_výkopku*1,7</t>
  </si>
  <si>
    <t>19</t>
  </si>
  <si>
    <t>174151101</t>
  </si>
  <si>
    <t>Zásyp jam, šachet rýh nebo kolem objektů sypaninou se zhutněním</t>
  </si>
  <si>
    <t>1649808113</t>
  </si>
  <si>
    <t>rýha200-obsyp_potrubí+"obsyp prodloužení propustku" 6,6-2,2*0,88</t>
  </si>
  <si>
    <t>20</t>
  </si>
  <si>
    <t>175151101</t>
  </si>
  <si>
    <t>Obsypání potrubí strojně sypaninou bez prohození, uloženou do 3 m</t>
  </si>
  <si>
    <t>-2058872096</t>
  </si>
  <si>
    <t>"Obsyp přípojek UV vč. lože" 105,1*1,1*0,4-(3,14*0,2^2)/4*105,1</t>
  </si>
  <si>
    <t>M</t>
  </si>
  <si>
    <t>58331200</t>
  </si>
  <si>
    <t>štěrkopísek netříděný</t>
  </si>
  <si>
    <t>-1837721537</t>
  </si>
  <si>
    <t>"pro všechny zásypy uvažován štěrkopísek"</t>
  </si>
  <si>
    <t>(obsyp_potrubí+zásyp_rýh)*2,1*1,1</t>
  </si>
  <si>
    <t>22</t>
  </si>
  <si>
    <t>181152301</t>
  </si>
  <si>
    <t>Úprava pláně pro silnice a dálnice v zářezech bez zhutnění</t>
  </si>
  <si>
    <t>-731208279</t>
  </si>
  <si>
    <t>23</t>
  </si>
  <si>
    <t>181152302</t>
  </si>
  <si>
    <t>Úprava pláně pro silnice a dálnice v zářezech se zhutněním</t>
  </si>
  <si>
    <t>-1136231205</t>
  </si>
  <si>
    <t>"asf. vozovka" 254+214+212+350+357+362+366+401+272+415+394+462+583+443+322+280+300+404+313+151</t>
  </si>
  <si>
    <t>"zvýšený práh" 36</t>
  </si>
  <si>
    <t>"krajnice 0,5 m tl. 150 mm" 33,5*0,5</t>
  </si>
  <si>
    <t>"rozšíření pod obrubou" obrubník_silniční*0,35</t>
  </si>
  <si>
    <t>"rigol z DD 0,5 m" (34,2+8,5+43,4+20,2+2,7)*0,57</t>
  </si>
  <si>
    <t>24</t>
  </si>
  <si>
    <t>181351003</t>
  </si>
  <si>
    <t>Rozprostření ornice tl vrstvy do 200 mm pl do 100 m2 v rovině nebo ve svahu do 1:5 strojně</t>
  </si>
  <si>
    <t>-1026138600</t>
  </si>
  <si>
    <t>"tl. 150 mm" 430</t>
  </si>
  <si>
    <t>25</t>
  </si>
  <si>
    <t>10364101</t>
  </si>
  <si>
    <t>zemina pro terénní úpravy - ornice</t>
  </si>
  <si>
    <t>-860318694</t>
  </si>
  <si>
    <t>trávník*0,15*1,67</t>
  </si>
  <si>
    <t>26</t>
  </si>
  <si>
    <t>181411131</t>
  </si>
  <si>
    <t>Založení parkového trávníku výsevem pl do 1000 m2 v rovině a ve svahu do 1:5</t>
  </si>
  <si>
    <t>-1114294759</t>
  </si>
  <si>
    <t>27</t>
  </si>
  <si>
    <t>00572420</t>
  </si>
  <si>
    <t>osivo směs travní parková okrasná</t>
  </si>
  <si>
    <t>kg</t>
  </si>
  <si>
    <t>614708756</t>
  </si>
  <si>
    <t>trávník*0,05</t>
  </si>
  <si>
    <t>28</t>
  </si>
  <si>
    <t>18200R001</t>
  </si>
  <si>
    <t>Ostatní náklady na pořízení trávníku, odplevelení, zalévání, zemědělská příprava půdy vč. hnojení, údržba do 1. sečení</t>
  </si>
  <si>
    <t>-1809772336</t>
  </si>
  <si>
    <t>Zakládání</t>
  </si>
  <si>
    <t>29</t>
  </si>
  <si>
    <t>211971121</t>
  </si>
  <si>
    <t>Zřízení opláštění žeber nebo trativodů geotextilií v rýze nebo zářezu sklonu přes 1:2 š do 2,5 m</t>
  </si>
  <si>
    <t>741897476</t>
  </si>
  <si>
    <t>"drenáže" 2*993,36*0,4*4</t>
  </si>
  <si>
    <t>30</t>
  </si>
  <si>
    <t>69311228</t>
  </si>
  <si>
    <t>geotextilie netkaná separační, ochranná, filtrační, drenážní PES 250g/m2</t>
  </si>
  <si>
    <t>553457171</t>
  </si>
  <si>
    <t>opláštění*1,2</t>
  </si>
  <si>
    <t>31</t>
  </si>
  <si>
    <t>212752412</t>
  </si>
  <si>
    <t>Trativod z drenážních trubek korugovaných PE-HD SN 8 perforace 220° včetně lože otevřený výkop DN 150 pro liniové stavby</t>
  </si>
  <si>
    <t>588622441</t>
  </si>
  <si>
    <t>"drenáže" 2*993,36</t>
  </si>
  <si>
    <t>Svislé a kompletní konstrukce</t>
  </si>
  <si>
    <t>359901111</t>
  </si>
  <si>
    <t>Vyčištění stok</t>
  </si>
  <si>
    <t>-351647046</t>
  </si>
  <si>
    <t>549+235+86+140+6+201</t>
  </si>
  <si>
    <t>33</t>
  </si>
  <si>
    <t>359901212</t>
  </si>
  <si>
    <t>Monitoring stoky jakékoli výšky na stávající kanalizaci</t>
  </si>
  <si>
    <t>744076298</t>
  </si>
  <si>
    <t>Komunikace pozemní</t>
  </si>
  <si>
    <t>34</t>
  </si>
  <si>
    <t>561061131</t>
  </si>
  <si>
    <t>Zřízení podkladu ze zeminy upravené vápnem, cementem, směsnými pojivy tl přes 350 do 400 mm pl přes 5000 m2</t>
  </si>
  <si>
    <t>1621228215</t>
  </si>
  <si>
    <t>"ŠDa 0/32 " vozovka_asfalt+rozšíření_obruba+rozšíření_rigol+"ŠDb" práh</t>
  </si>
  <si>
    <t>35</t>
  </si>
  <si>
    <t>58591002</t>
  </si>
  <si>
    <t>pojivo hydraulické pro stabilizaci zeminy 50% vápna</t>
  </si>
  <si>
    <t>-161361289</t>
  </si>
  <si>
    <t>"dle přílohy 5 všeobecné části katalogu 822-1 ÚRS je množství pojiva 53 kg/1 m3"</t>
  </si>
  <si>
    <t>7479,775*0,4*53/1000</t>
  </si>
  <si>
    <t>564851111</t>
  </si>
  <si>
    <t>Podklad ze štěrkodrtě ŠD plochy přes 100 m2 tl 150 mm</t>
  </si>
  <si>
    <t>605209404</t>
  </si>
  <si>
    <t>"ŠDa 0/32 " vozovka_asfalt*2+rozšíření_obruba+rozšíření_rigol+"ŠDb" práh+"ŠDa"odstr_ZD+ZD_propust</t>
  </si>
  <si>
    <t>37</t>
  </si>
  <si>
    <t>565155121</t>
  </si>
  <si>
    <t>Asfaltový beton vrstva podkladní ACP 16 (obalované kamenivo OKS) tl 70 mm š přes 3 m</t>
  </si>
  <si>
    <t>1148954430</t>
  </si>
  <si>
    <t xml:space="preserve">"ACP 16+, asf. pojivo 50/70" </t>
  </si>
  <si>
    <t>38</t>
  </si>
  <si>
    <t>569851111</t>
  </si>
  <si>
    <t>Zpevnění krajnic štěrkodrtí tl 150 mm</t>
  </si>
  <si>
    <t>-715990898</t>
  </si>
  <si>
    <t>39</t>
  </si>
  <si>
    <t>573111111</t>
  </si>
  <si>
    <t>Postřik živičný infiltrační s posypem z asfaltu množství 0,60 kg/m2</t>
  </si>
  <si>
    <t>957732439</t>
  </si>
  <si>
    <t>"inf. postřk C50 BP5"</t>
  </si>
  <si>
    <t>40</t>
  </si>
  <si>
    <t>573231106</t>
  </si>
  <si>
    <t>Postřik živičný spojovací ze silniční emulze v množství 0,30 kg/m2</t>
  </si>
  <si>
    <t>-2092717028</t>
  </si>
  <si>
    <t>"C60 BP5"</t>
  </si>
  <si>
    <t>41</t>
  </si>
  <si>
    <t>577134121</t>
  </si>
  <si>
    <t>Asfaltový beton vrstva obrusná ACO 11 (ABS) tř. I tl 40 mm š přes 3 m z nemodifikovaného asfaltu</t>
  </si>
  <si>
    <t>618627299</t>
  </si>
  <si>
    <t>"ACO 11+, asff. pojivo 50/70"</t>
  </si>
  <si>
    <t>42</t>
  </si>
  <si>
    <t>596211110</t>
  </si>
  <si>
    <t>Kladení zámkové dlažby komunikací pro pěší ručně tl 60 mm skupiny A pl do 50 m2</t>
  </si>
  <si>
    <t>-911538636</t>
  </si>
  <si>
    <t>"položení vyzískané očištěné dlažby v místě přípojek vpustí" odstr_ZD</t>
  </si>
  <si>
    <t>"nad propustkem z nové dlažby" 1,4*2,2</t>
  </si>
  <si>
    <t>43</t>
  </si>
  <si>
    <t>59245018</t>
  </si>
  <si>
    <t>dlažba tvar obdélník betonová 200x100x60mm přírodní</t>
  </si>
  <si>
    <t>-671393926</t>
  </si>
  <si>
    <t>ZD_propust*1,02</t>
  </si>
  <si>
    <t>44</t>
  </si>
  <si>
    <t>596212220</t>
  </si>
  <si>
    <t>Kladení zámkové dlažby pozemních komunikací ručně tl 80 mm skupiny B pl do 50 m2</t>
  </si>
  <si>
    <t>CS ÚRS 2022 01</t>
  </si>
  <si>
    <t>1582453283</t>
  </si>
  <si>
    <t>45</t>
  </si>
  <si>
    <t>592VP005</t>
  </si>
  <si>
    <t>dlažba betonová se zámkem i bez zámku tl. 80 mm základní barevné provedení</t>
  </si>
  <si>
    <t>1697728561</t>
  </si>
  <si>
    <t>práh*1,03</t>
  </si>
  <si>
    <t>46</t>
  </si>
  <si>
    <t>597661111</t>
  </si>
  <si>
    <t>Rigol dlážděný do lože z betonu tl 100 mm z dlažebních kostek drobných</t>
  </si>
  <si>
    <t>-1586651301</t>
  </si>
  <si>
    <t>"rigol z DD 0,5 m" (34,2+8,5+43,4+20,2+2,7)*0,5</t>
  </si>
  <si>
    <t>Trubní vedení</t>
  </si>
  <si>
    <t>47</t>
  </si>
  <si>
    <t>87100R001</t>
  </si>
  <si>
    <t>Oprava kanalizace</t>
  </si>
  <si>
    <t>1626301532</t>
  </si>
  <si>
    <t>"položka obsahuje rýhu pro kanalizaci vč, odvozu výkopku a poplatku za uložení, vybourání stávajícího potrubí KT DN300"</t>
  </si>
  <si>
    <t>"položení nového potrubí z plastu DN300 vč. přesuvek na kameninu, lože pod porubí, obsyp potrubí, zásyp rýhy, hloubka uložení 1,5 m"</t>
  </si>
  <si>
    <t>"jednotková cena určena jako agregovaná položka z položek databáze ÚRS"</t>
  </si>
  <si>
    <t>80</t>
  </si>
  <si>
    <t>48</t>
  </si>
  <si>
    <t>871355241</t>
  </si>
  <si>
    <t>Kanalizační potrubí z tvrdého PVC vícevrstvé tuhost třídy SN12 DN 200</t>
  </si>
  <si>
    <t>-128311989</t>
  </si>
  <si>
    <t xml:space="preserve">"vzhledem k tomu,  že není jasný průběh, hloubka a materiál stoky je tato položka pouze informativní a bude účtována skutečnost"</t>
  </si>
  <si>
    <t>"přípojky vpustí" 91,1+14</t>
  </si>
  <si>
    <t>49</t>
  </si>
  <si>
    <t>877350310</t>
  </si>
  <si>
    <t>Montáž kolen na kanalizačním potrubí z PP nebo tvrdého PVC trub hladkých plnostěnných DN 200</t>
  </si>
  <si>
    <t>kus</t>
  </si>
  <si>
    <t>1206641088</t>
  </si>
  <si>
    <t xml:space="preserve">"vzhledem k tomu,  že neí jasný průběh, hloubka a materiál stoky je tato položka pouze informativní a bude účtována skutečnost"</t>
  </si>
  <si>
    <t>"přípojky vpustí" 32+28-4</t>
  </si>
  <si>
    <t>50</t>
  </si>
  <si>
    <t>28617339</t>
  </si>
  <si>
    <t>koleno kanalizace PP KG DN 200x45°</t>
  </si>
  <si>
    <t>1125923388</t>
  </si>
  <si>
    <t>28-4</t>
  </si>
  <si>
    <t>51</t>
  </si>
  <si>
    <t>286VP347</t>
  </si>
  <si>
    <t>koleno kanalizace PP KG DN 200x60°</t>
  </si>
  <si>
    <t>-968499169</t>
  </si>
  <si>
    <t>52</t>
  </si>
  <si>
    <t>877370320</t>
  </si>
  <si>
    <t>Montáž odboček na kanalizačním potrubí z PP nebo tvrdého PVC trub hladkých plnostěnných DN 300</t>
  </si>
  <si>
    <t>1515656572</t>
  </si>
  <si>
    <t>"přípojky vpustí" 28-4</t>
  </si>
  <si>
    <t>53</t>
  </si>
  <si>
    <t>28617215</t>
  </si>
  <si>
    <t>odbočka kanalizační PP SN16 45° DN 300/200</t>
  </si>
  <si>
    <t>-109842901</t>
  </si>
  <si>
    <t>54</t>
  </si>
  <si>
    <t>879230191</t>
  </si>
  <si>
    <t>Příplatek za práce sklon přes 20 % při montáži jakéhokoli kanalizačního potrubí DN 40 až 550</t>
  </si>
  <si>
    <t>816179022</t>
  </si>
  <si>
    <t>55</t>
  </si>
  <si>
    <t>890411851</t>
  </si>
  <si>
    <t>Bourání šachet z prefabrikovaných skruží strojně obestavěného prostoru do 1,5 m3</t>
  </si>
  <si>
    <t>135043454</t>
  </si>
  <si>
    <t>"vybourání uliční vpusti" (0,5^2*3,14)/4*1,5 *4</t>
  </si>
  <si>
    <t>89594R001</t>
  </si>
  <si>
    <t>Osazení uliční vpusti z bet. dílců vč.osazení mříže a koše na bláto a kaly</t>
  </si>
  <si>
    <t>-1001035098</t>
  </si>
  <si>
    <t>"obrubníková: UV6, 7, 8, 13, 17" 5</t>
  </si>
  <si>
    <t>"normální" 28-5</t>
  </si>
  <si>
    <t>57</t>
  </si>
  <si>
    <t>592VP0025a</t>
  </si>
  <si>
    <t xml:space="preserve">Souprava dílců vpusti </t>
  </si>
  <si>
    <t>979782150</t>
  </si>
  <si>
    <t>58</t>
  </si>
  <si>
    <t>55241040</t>
  </si>
  <si>
    <t>mříž litinová 600/40T, 420X620 D400 vč. koše n bláto</t>
  </si>
  <si>
    <t>-620928132</t>
  </si>
  <si>
    <t>59</t>
  </si>
  <si>
    <t>552VP040</t>
  </si>
  <si>
    <t>mříž litinová pro obrubníkovou vpust vč. koše na bláto</t>
  </si>
  <si>
    <t>815999239</t>
  </si>
  <si>
    <t>60</t>
  </si>
  <si>
    <t>899204211</t>
  </si>
  <si>
    <t>Demontáž mříží litinových včetně rámů hmotnosti přes 150 kg</t>
  </si>
  <si>
    <t>675851783</t>
  </si>
  <si>
    <t>"u všech přemisťovaných vpustí se předpokládá poškození při demontáži"</t>
  </si>
  <si>
    <t>"vybourání uliční vpusti" 4</t>
  </si>
  <si>
    <t>61</t>
  </si>
  <si>
    <t>899331111</t>
  </si>
  <si>
    <t>Výšková úprava uličního vstupu nebo vpusti do 200 mm zvýšením poklopu</t>
  </si>
  <si>
    <t>-906296832</t>
  </si>
  <si>
    <t>"stávající šachta" 3</t>
  </si>
  <si>
    <t>62</t>
  </si>
  <si>
    <t>899431111</t>
  </si>
  <si>
    <t>Výšková úprava uličního vstupu nebo vpusti do 200 mm zvýšením krycího hrnce, šoupěte nebo hydrantu</t>
  </si>
  <si>
    <t>-421669235</t>
  </si>
  <si>
    <t>"šoupata" 1</t>
  </si>
  <si>
    <t>Ostatní konstrukce a práce, bourání</t>
  </si>
  <si>
    <t>63</t>
  </si>
  <si>
    <t>911121111</t>
  </si>
  <si>
    <t>Montáž zábradlí ocelového přichyceného vruty do betonového podkladu</t>
  </si>
  <si>
    <t>-2067505218</t>
  </si>
  <si>
    <t>64</t>
  </si>
  <si>
    <t>553VP0003</t>
  </si>
  <si>
    <t>Zábradlí trubkové vč. nátěru</t>
  </si>
  <si>
    <t>-1972038227</t>
  </si>
  <si>
    <t>65</t>
  </si>
  <si>
    <t>91133R113</t>
  </si>
  <si>
    <t>Nátěr svodidla (očištění, obroušení, nátěr antikorozní barvou)</t>
  </si>
  <si>
    <t>-732769866</t>
  </si>
  <si>
    <t>66</t>
  </si>
  <si>
    <t>913121111</t>
  </si>
  <si>
    <t>Montáž a demontáž dočasné dopravní značky kompletní základní</t>
  </si>
  <si>
    <t>-1235910830</t>
  </si>
  <si>
    <t>"doba trvání dle aktualizovaného harmonogramu je 156 dnů"</t>
  </si>
  <si>
    <t>"1. etapa 2 značky B1" 2</t>
  </si>
  <si>
    <t>"2. etapa 2 značky B1" 2</t>
  </si>
  <si>
    <t>"Objízdná trasa 1. etapa IS1c" 7</t>
  </si>
  <si>
    <t>"Objízdná trasa 2. etapa IS1c" 7</t>
  </si>
  <si>
    <t>67</t>
  </si>
  <si>
    <t>913121112</t>
  </si>
  <si>
    <t>Montáž a demontáž dočasné dopravní značky kompletní zvětšené</t>
  </si>
  <si>
    <t>1539981492</t>
  </si>
  <si>
    <t>"Objízdná trasa 1. etapa IP22" 5</t>
  </si>
  <si>
    <t>"Objízdná trasa 2. etapa IP22" 2</t>
  </si>
  <si>
    <t>68</t>
  </si>
  <si>
    <t>913121211</t>
  </si>
  <si>
    <t>Příplatek k dočasné dopravní značce kompletní základní za první a ZKD den použití</t>
  </si>
  <si>
    <t>-359213373</t>
  </si>
  <si>
    <t>18*156</t>
  </si>
  <si>
    <t>69</t>
  </si>
  <si>
    <t>913121212</t>
  </si>
  <si>
    <t>Příplatek k dočasné dopravní značce kompletní zvětšené za první a ZKD den použití</t>
  </si>
  <si>
    <t>-1767534724</t>
  </si>
  <si>
    <t>7*156</t>
  </si>
  <si>
    <t>70</t>
  </si>
  <si>
    <t>913211113</t>
  </si>
  <si>
    <t>Montáž a demontáž dočasné dopravní zábrany reflexní šířky 3 m</t>
  </si>
  <si>
    <t>-319493606</t>
  </si>
  <si>
    <t>"4 kusy v každé etapě" 2*4</t>
  </si>
  <si>
    <t>71</t>
  </si>
  <si>
    <t>913211213</t>
  </si>
  <si>
    <t>Příplatek k dočasné dopravní zábraně reflexní 3 m za první a ZKD den použití</t>
  </si>
  <si>
    <t>-1093188710</t>
  </si>
  <si>
    <t>8*156</t>
  </si>
  <si>
    <t>72</t>
  </si>
  <si>
    <t>914111111</t>
  </si>
  <si>
    <t>Montáž svislé dopravní značky do velikosti 1 m2 objímkami na sloupek nebo konzolu</t>
  </si>
  <si>
    <t>-2049556965</t>
  </si>
  <si>
    <t xml:space="preserve">"nové dopravní značky" </t>
  </si>
  <si>
    <t>"P2 hlavní" 2</t>
  </si>
  <si>
    <t>"P6 stop" 7</t>
  </si>
  <si>
    <t>"IP6 přechod" 6</t>
  </si>
  <si>
    <t>"IS12a obec" 1</t>
  </si>
  <si>
    <t>"IS12b konec obce" 1</t>
  </si>
  <si>
    <t>73</t>
  </si>
  <si>
    <t>404VP0001</t>
  </si>
  <si>
    <t>Značka dopravní reflexní základní velikost s rámečkem a upevňovacími prvky s dopravou</t>
  </si>
  <si>
    <t>-1827291909</t>
  </si>
  <si>
    <t>74</t>
  </si>
  <si>
    <t>914211111</t>
  </si>
  <si>
    <t>Montáž svislé dopravní značky velkoplošné velikosti do 6 m2</t>
  </si>
  <si>
    <t>1498077372</t>
  </si>
  <si>
    <t>75</t>
  </si>
  <si>
    <t>404VP646</t>
  </si>
  <si>
    <t xml:space="preserve">informativní značky jiné IJ17, IJ18 1750x1500mm - informační tabule </t>
  </si>
  <si>
    <t>1782016613</t>
  </si>
  <si>
    <t>76</t>
  </si>
  <si>
    <t>914511112</t>
  </si>
  <si>
    <t>Montáž sloupku dopravních značek délky do 3,5 m s betonovým základem a patkou D 60 mm</t>
  </si>
  <si>
    <t>-719562870</t>
  </si>
  <si>
    <t>77</t>
  </si>
  <si>
    <t>404VP0002</t>
  </si>
  <si>
    <t>sloupek pro dopravní značku s patkou</t>
  </si>
  <si>
    <t>356404934</t>
  </si>
  <si>
    <t>78</t>
  </si>
  <si>
    <t>91500R001</t>
  </si>
  <si>
    <t>Vodorovné dopravní značení barvou a plastem, předznačení barvou, barva bílá</t>
  </si>
  <si>
    <t>-1850097242</t>
  </si>
  <si>
    <t>"vodorvné značení - přechod vč. vodící linie" 29,6/2+26,4/2+26,5/2</t>
  </si>
  <si>
    <t>"čára 0,125" 2,5*4+12,5*2+14,5</t>
  </si>
  <si>
    <t>"písmena" 6</t>
  </si>
  <si>
    <t>"stín" 11,1+1,5</t>
  </si>
  <si>
    <t>"vodící čáry podél vozovky" 990*2*0,25</t>
  </si>
  <si>
    <t>79</t>
  </si>
  <si>
    <t>916131213</t>
  </si>
  <si>
    <t>Osazení silničního obrubníku betonového stojatého s boční opěrou do lože z betonu prostého</t>
  </si>
  <si>
    <t>541300542</t>
  </si>
  <si>
    <t>"silniční 150x250 přímá" 1,2+15+16,5+24,6+50,2+24,4+27,4+18,4+44,8+9,7+80,4+72,4+29,9+8,3+1,8+18,2+9,1+29,4+82,1+78+0,3</t>
  </si>
  <si>
    <t>"silniční 150x250 přímá" 24,6+36,9+0,4+14,6+1,2+24,8+0,6+16,4+41,1+5,4+2,4+5,6+6,1+96,4+91,4+60,2*2+43,5+29,1+110,3+47,1</t>
  </si>
  <si>
    <t xml:space="preserve">"z toho vjezdy 8,8+3+6+4,6+3,5+7,3+5,5+3,6+5,1+5+7,7+13,7+5,2+5+1,5+4,6+5,2+7,1+4+6+16+3,6=132" </t>
  </si>
  <si>
    <t>"silniční 150x250 R1" 1,6+1,2+1,6+1,6</t>
  </si>
  <si>
    <t>"silniční 150x250 R2" 3,2</t>
  </si>
  <si>
    <t>"silniční 150x250 R3" 6</t>
  </si>
  <si>
    <t>"silniční 150x250 R4" 7,5</t>
  </si>
  <si>
    <t>"silniční 150x250 R5" 5</t>
  </si>
  <si>
    <t>"silniční 150x250 R6" 9,6+8,6+6,1+9,5</t>
  </si>
  <si>
    <t>"silniční 150x250 R9" 15,4</t>
  </si>
  <si>
    <t>"silniční 150x250 R12" 10,7</t>
  </si>
  <si>
    <t>"silniční 150x250 R15" 23,2</t>
  </si>
  <si>
    <t>"silniční 100x250 přímá" 33,5</t>
  </si>
  <si>
    <t>59217026-1</t>
  </si>
  <si>
    <t>obrubník betonový silniční 150x250mm</t>
  </si>
  <si>
    <t>-2117204162</t>
  </si>
  <si>
    <t>obrubník_silniční*1,02</t>
  </si>
  <si>
    <t>81</t>
  </si>
  <si>
    <t>916231293</t>
  </si>
  <si>
    <t>Příplatek za osazení obloukového obrubníku</t>
  </si>
  <si>
    <t>1911767638</t>
  </si>
  <si>
    <t>82</t>
  </si>
  <si>
    <t>919112212</t>
  </si>
  <si>
    <t>Řezání spár pro vytvoření komůrky š 10 mm hl 20 mm pro těsnící zálivku v živičném krytu</t>
  </si>
  <si>
    <t>-955328401</t>
  </si>
  <si>
    <t>"podél silničních obrub v asfaltovém krytu"</t>
  </si>
  <si>
    <t>83</t>
  </si>
  <si>
    <t>919121111</t>
  </si>
  <si>
    <t>Těsnění spár zálivkou za studena pro komůrky š 10 mm hl 20 mm s těsnicím profilem</t>
  </si>
  <si>
    <t>191733896</t>
  </si>
  <si>
    <t>84</t>
  </si>
  <si>
    <t>919411121</t>
  </si>
  <si>
    <t>Čelo propustku z betonu prostého pro propustek z trub DN 600 až 800</t>
  </si>
  <si>
    <t>1145552841</t>
  </si>
  <si>
    <t>85</t>
  </si>
  <si>
    <t>919413111</t>
  </si>
  <si>
    <t>Vtoková jímka z betonu prostého propustku z trub do DN 800</t>
  </si>
  <si>
    <t>-1104349525</t>
  </si>
  <si>
    <t>86</t>
  </si>
  <si>
    <t>919726202</t>
  </si>
  <si>
    <t>Geotextilie pro vyztužení, separaci a filtraci tkaná z PP podélná pevnost v tahu přes 15 do 50 kN/m</t>
  </si>
  <si>
    <t>1137983857</t>
  </si>
  <si>
    <t>87</t>
  </si>
  <si>
    <t>919732211</t>
  </si>
  <si>
    <t>Styčná spára napojení nového živičného povrchu na stávající za tepla š 15 mm hl 25 mm s prořezáním</t>
  </si>
  <si>
    <t>-1137198160</t>
  </si>
  <si>
    <t>"starý a nový kryt" 12,6+7,1+9,2+5,6+7,3+10,4+7,4+12,2+6</t>
  </si>
  <si>
    <t>88</t>
  </si>
  <si>
    <t>919735112</t>
  </si>
  <si>
    <t>Řezání stávajícího živičného krytu hl přes 50 do 100 mm</t>
  </si>
  <si>
    <t>-1606300195</t>
  </si>
  <si>
    <t>12,6+7,1+9,2+5,6+7,3+10,4+7,4+12,2+6</t>
  </si>
  <si>
    <t>89</t>
  </si>
  <si>
    <t>966005211</t>
  </si>
  <si>
    <t>Rozebrání a odstranění silničního zábradlí se sloupky osazenými do říms nebo krycích desek</t>
  </si>
  <si>
    <t>759572919</t>
  </si>
  <si>
    <t>"z čela propustku pro zpětné osazení" 3</t>
  </si>
  <si>
    <t>90</t>
  </si>
  <si>
    <t>966006132</t>
  </si>
  <si>
    <t>Odstranění značek dopravních nebo orientačních se sloupky s betonovými patkami</t>
  </si>
  <si>
    <t>447525607</t>
  </si>
  <si>
    <t>"odstr. DZ do šrotu" 2</t>
  </si>
  <si>
    <t>přemístění_DZ</t>
  </si>
  <si>
    <t>"přemístění do nové polohy" 1</t>
  </si>
  <si>
    <t>91</t>
  </si>
  <si>
    <t>979054451</t>
  </si>
  <si>
    <t>Očištění vybouraných zámkových dlaždic s původním spárováním z kameniva těženého</t>
  </si>
  <si>
    <t>2002997181</t>
  </si>
  <si>
    <t>92</t>
  </si>
  <si>
    <t>997221131</t>
  </si>
  <si>
    <t>Vodorovná doprava vybouraných hmot nošením do 50 m</t>
  </si>
  <si>
    <t>-566632183</t>
  </si>
  <si>
    <t>zábradlí*0,025+"značka" 0,082</t>
  </si>
  <si>
    <t>93</t>
  </si>
  <si>
    <t>997221561</t>
  </si>
  <si>
    <t>Vodorovná doprava suti z kusových materiálů do 1 km</t>
  </si>
  <si>
    <t>-447524643</t>
  </si>
  <si>
    <t>odstr_obrub_ležatých*0,29+odstr_obrub_stojat*0,205</t>
  </si>
  <si>
    <t>odstr_vpustí*2,7</t>
  </si>
  <si>
    <t>94</t>
  </si>
  <si>
    <t>997221569</t>
  </si>
  <si>
    <t>Příplatek ZKD 1 km u vodorovné dopravy suti z kusových materiálů</t>
  </si>
  <si>
    <t>1303820991</t>
  </si>
  <si>
    <t>odvoz_kus_suti*19</t>
  </si>
  <si>
    <t>95</t>
  </si>
  <si>
    <t>997221571</t>
  </si>
  <si>
    <t>Vodorovná doprava vybouraných hmot do 1 km</t>
  </si>
  <si>
    <t>1930806503</t>
  </si>
  <si>
    <t>odstr_DZ*0,082+odstr_mříže*0,2</t>
  </si>
  <si>
    <t>96</t>
  </si>
  <si>
    <t>997221579</t>
  </si>
  <si>
    <t>Příplatek ZKD 1 km u vodorovné dopravy vybouraných hmot</t>
  </si>
  <si>
    <t>274115597</t>
  </si>
  <si>
    <t>odvoz_hmot*19</t>
  </si>
  <si>
    <t>97</t>
  </si>
  <si>
    <t>997221612</t>
  </si>
  <si>
    <t>Nakládání vybouraných hmot na dopravní prostředky pro vodorovnou dopravu</t>
  </si>
  <si>
    <t>-1145307347</t>
  </si>
  <si>
    <t>98</t>
  </si>
  <si>
    <t>997221861</t>
  </si>
  <si>
    <t>Poplatek za uložení stavebního odpadu na recyklační skládce (skládkovné) z prostého betonu pod kódem 17 01 01</t>
  </si>
  <si>
    <t>1365926221</t>
  </si>
  <si>
    <t>odstr_čela_prop*2,4</t>
  </si>
  <si>
    <t>99</t>
  </si>
  <si>
    <t>998225111</t>
  </si>
  <si>
    <t>Přesun hmot pro pozemní komunikace s krytem z kamene, monolitickým betonovým nebo živičným</t>
  </si>
  <si>
    <t>-1905039062</t>
  </si>
  <si>
    <t>01.1 - Vedlejší a doplňkové rozpočtové náklady</t>
  </si>
  <si>
    <t>VRN/DRN - Vedlejší a doplňkové rozpočtové náklady</t>
  </si>
  <si>
    <t>VRN/DRN</t>
  </si>
  <si>
    <t>013244000</t>
  </si>
  <si>
    <t>Dokumentace pro provádění stavby</t>
  </si>
  <si>
    <t>1024</t>
  </si>
  <si>
    <t>-237489769</t>
  </si>
  <si>
    <t>013254000</t>
  </si>
  <si>
    <t>Dokumentace skutečného provedení stavby</t>
  </si>
  <si>
    <t>120681101</t>
  </si>
  <si>
    <t>030001000</t>
  </si>
  <si>
    <t>Zařízení staveniště</t>
  </si>
  <si>
    <t>-822208910</t>
  </si>
  <si>
    <t>012002000</t>
  </si>
  <si>
    <t>Geodetické práce</t>
  </si>
  <si>
    <t>-898710107</t>
  </si>
  <si>
    <t>034203000R</t>
  </si>
  <si>
    <t>Oplocení staveniště, zábrany, můstky, lávky</t>
  </si>
  <si>
    <t>-1605322460</t>
  </si>
  <si>
    <t>"plynovod" 1</t>
  </si>
  <si>
    <t>040001000</t>
  </si>
  <si>
    <t>Inženýrská činnost - zajištění DIR</t>
  </si>
  <si>
    <t>CS ÚRS 2018 01</t>
  </si>
  <si>
    <t>-1891596189</t>
  </si>
  <si>
    <t>042503000</t>
  </si>
  <si>
    <t>Plán BOZP na staveništi</t>
  </si>
  <si>
    <t>-1640621344</t>
  </si>
  <si>
    <t>043002000</t>
  </si>
  <si>
    <t>Zkoušky a ostatní měření - vytýčení inž. sítí</t>
  </si>
  <si>
    <t>998110626</t>
  </si>
  <si>
    <t>043002000R</t>
  </si>
  <si>
    <t>Zkoušky a ostatní měření (hutnící zkoušky)</t>
  </si>
  <si>
    <t>-1869803366</t>
  </si>
  <si>
    <t>060001000</t>
  </si>
  <si>
    <t>Územní vlivy</t>
  </si>
  <si>
    <t>-1293452732</t>
  </si>
  <si>
    <t>"Z důvodu stávajících inženýrských sítí je uvažováno s územními vlivy."</t>
  </si>
  <si>
    <t>"Zhotovitel stavby musí technologii výstavby uzpůsobit průběhu stávajících inženýrských sítí"</t>
  </si>
  <si>
    <t>"(kabelovod, kanalizace), které nebudou stavbou dotčeny." 1</t>
  </si>
  <si>
    <t>070001000</t>
  </si>
  <si>
    <t xml:space="preserve">Oprava objízdných tras </t>
  </si>
  <si>
    <t>-1700029776</t>
  </si>
  <si>
    <t>"se jedná o preliminářovou položku a že práce prováděné z této položky budou realizovány, dle položek,"</t>
  </si>
  <si>
    <t>"v již oceněném soupise prací (jednotkové ceny, dle rozpočtu) daným dodavatelem."</t>
  </si>
  <si>
    <t>"Položka bude čerpána se souhlasem TDS a investora" 1</t>
  </si>
  <si>
    <t>chodník</t>
  </si>
  <si>
    <t>651</t>
  </si>
  <si>
    <t>obrubník_chodníkový</t>
  </si>
  <si>
    <t>1258,3</t>
  </si>
  <si>
    <t>odstr_asfaltu50mm</t>
  </si>
  <si>
    <t>8,2</t>
  </si>
  <si>
    <t>odstr_betonu100mm</t>
  </si>
  <si>
    <t>odstr_dlaždic</t>
  </si>
  <si>
    <t>9,6</t>
  </si>
  <si>
    <t>odstr_křovin</t>
  </si>
  <si>
    <t>odstr_stromu</t>
  </si>
  <si>
    <t>02 - Chodníky</t>
  </si>
  <si>
    <t>173,4</t>
  </si>
  <si>
    <t>odvoz_asfaltu</t>
  </si>
  <si>
    <t>odvoz_betonu1</t>
  </si>
  <si>
    <t>3,35</t>
  </si>
  <si>
    <t>284,844</t>
  </si>
  <si>
    <t>trávníky</t>
  </si>
  <si>
    <t>111251101</t>
  </si>
  <si>
    <t>Odstranění křovin a stromů průměru kmene do 100 mm i s kořeny sklonu terénu do 1:5 z celkové plochy do 100 m2 strojně</t>
  </si>
  <si>
    <t>1661929750</t>
  </si>
  <si>
    <t>"všechny výměry odečteny z digitálních příloh Situace, Technická zpráva, Vzorový příčný řez. Platí pro všechny položky Soupisu prací"</t>
  </si>
  <si>
    <t>112101102</t>
  </si>
  <si>
    <t>Odstranění stromů listnatých průměru kmene přes 300 do 500 mm</t>
  </si>
  <si>
    <t>1856516299</t>
  </si>
  <si>
    <t>112251102</t>
  </si>
  <si>
    <t>Odstranění pařezů průměru přes 300 do 500 mm</t>
  </si>
  <si>
    <t>1250235377</t>
  </si>
  <si>
    <t>113106132</t>
  </si>
  <si>
    <t>Rozebrání dlažeb z betonových nebo kamenných dlaždic komunikací pro pěší strojně pl do 50 m2</t>
  </si>
  <si>
    <t>-1292871854</t>
  </si>
  <si>
    <t>"rozebrání bet. dlažby deskové" 9,6</t>
  </si>
  <si>
    <t>113106134</t>
  </si>
  <si>
    <t>Rozebrání dlažeb ze zámkových dlaždic komunikací pro pěší strojně pl do 50 m2</t>
  </si>
  <si>
    <t>-40944615</t>
  </si>
  <si>
    <t>"rozebrání bet. dlažby zámkové" 50+43+4,4+3,9+9+13,8+1,3+29+19</t>
  </si>
  <si>
    <t>113107330</t>
  </si>
  <si>
    <t>Odstranění podkladu z betonu prostého tl do 100 mm strojně pl do 50 m2</t>
  </si>
  <si>
    <t>908231029</t>
  </si>
  <si>
    <t>"podklad asfaltového chodníku"</t>
  </si>
  <si>
    <t>113107341</t>
  </si>
  <si>
    <t>Odstranění podkladu živičného tl 50 mm strojně pl do 50 m2</t>
  </si>
  <si>
    <t>-450988171</t>
  </si>
  <si>
    <t>"odstranění asfaltu z chodníku" 8,2</t>
  </si>
  <si>
    <t>122552516</t>
  </si>
  <si>
    <t>Odkopávky a prokopávky zapažené pro silnice a dálnice v hornině třídy těžitelnosti III objem do 5000 m3 strojně</t>
  </si>
  <si>
    <t>-717382107</t>
  </si>
  <si>
    <t>chodník*0,24</t>
  </si>
  <si>
    <t>trávníky*0,15</t>
  </si>
  <si>
    <t>vjezdy*0,42</t>
  </si>
  <si>
    <t>-odstr_asfaltu50mm*0,05</t>
  </si>
  <si>
    <t>-odstr_betonu100mm*0,1</t>
  </si>
  <si>
    <t>-odstr_dlaždic*0,06</t>
  </si>
  <si>
    <t>1622R1402</t>
  </si>
  <si>
    <t>Vodorovné přemístění větví, kmenů a pařezů stromů na skládku zhotovitele D kmene přes 300 do 500 mm</t>
  </si>
  <si>
    <t>-1749779091</t>
  </si>
  <si>
    <t>1623R1501</t>
  </si>
  <si>
    <t>Vodorovné přemístění křovin a stromů do D kmene do 100 mm na skládku zhotovitele</t>
  </si>
  <si>
    <t>-1642292721</t>
  </si>
  <si>
    <t>16270R001</t>
  </si>
  <si>
    <t>Odvoz výkopku na skládku zhotovitele</t>
  </si>
  <si>
    <t>-191498815</t>
  </si>
  <si>
    <t>1712R0001</t>
  </si>
  <si>
    <t xml:space="preserve">Skládkovné  biologický odpad  křoviny, dřeviny</t>
  </si>
  <si>
    <t>986766585</t>
  </si>
  <si>
    <t>odstr_křovin*0,02+odstr_stromu*0,3</t>
  </si>
  <si>
    <t>-88625685</t>
  </si>
  <si>
    <t>"trávník" 7,5+1,2+5+39+4,8+22,5</t>
  </si>
  <si>
    <t>"vjezdy" 10+8,4+12,7+9+3,3+9+6,4+6,3+7,7+11,2+19,7+17,9+10,6+36,5+14,4+13,8+11,6+11+19,1+14,9+16,6+24+7,4+5,2</t>
  </si>
  <si>
    <t>"chodník" 25+17,3+0,8+41,6+25,5+24+27,7+5,4+1+2+40,2+7,1+1,3+23+18,7+13,6+60+55+1+1+6,4+30+12,1+51+38,4+32,3+41+38+10,6</t>
  </si>
  <si>
    <t>-1802834355</t>
  </si>
  <si>
    <t>103VP101</t>
  </si>
  <si>
    <t>-1639038702</t>
  </si>
  <si>
    <t>1545736801</t>
  </si>
  <si>
    <t>00572410</t>
  </si>
  <si>
    <t>osivo směs travní parková</t>
  </si>
  <si>
    <t>2094870842</t>
  </si>
  <si>
    <t>trávníky*0,05</t>
  </si>
  <si>
    <t>-989693971</t>
  </si>
  <si>
    <t>184818232</t>
  </si>
  <si>
    <t>Ochrana kmene průměru přes 300 do 500 mm bedněním výšky do 2 m</t>
  </si>
  <si>
    <t>-502226592</t>
  </si>
  <si>
    <t>2040903294</t>
  </si>
  <si>
    <t>"ŠDb" chodník+vjezdy</t>
  </si>
  <si>
    <t>596211111</t>
  </si>
  <si>
    <t>Kladení zámkové dlažby komunikací pro pěší ručně tl 60 mm skupiny A pl přes 50 do 100 m2</t>
  </si>
  <si>
    <t>593064357</t>
  </si>
  <si>
    <t>dlažba betonová se zámkem i bez zámku tl. 60 mm přírodní</t>
  </si>
  <si>
    <t>-132720808</t>
  </si>
  <si>
    <t>(chodník-"z toho reliefní dlažba v chodníku" 0,2+0,3+2,3+2,4+3,1+3,1+3,7+2,4)*1,02</t>
  </si>
  <si>
    <t>592VP006</t>
  </si>
  <si>
    <t>dlažba betonová se zámkem i bez zámku tl. 60 mm základní barevné provedení pro nevidomé</t>
  </si>
  <si>
    <t>1337112562</t>
  </si>
  <si>
    <t>"reliefní dlažba v chodníku" (0,2+0,3+2,3+2,4+3,1+3,1+3,7+2,4)*1,05</t>
  </si>
  <si>
    <t>-2000583917</t>
  </si>
  <si>
    <t>701366706</t>
  </si>
  <si>
    <t>(vjezdy-"z toho reliefní dlažba ve vjezdech" 1,3)*1,03</t>
  </si>
  <si>
    <t>592VP010</t>
  </si>
  <si>
    <t>dlažba betonová se zámkem i bez zámku tl. 80 mm základní barevné provedení pro nevidomé</t>
  </si>
  <si>
    <t>1060144511</t>
  </si>
  <si>
    <t>"reliefní dlažba ve vjezdech" 1,3*1,03</t>
  </si>
  <si>
    <t>"stávající šachta" 14</t>
  </si>
  <si>
    <t>656916244</t>
  </si>
  <si>
    <t>"šoupata" 18</t>
  </si>
  <si>
    <t>1753976034</t>
  </si>
  <si>
    <t>747377942</t>
  </si>
  <si>
    <t>1425646901</t>
  </si>
  <si>
    <t>-116096280</t>
  </si>
  <si>
    <t>916231213</t>
  </si>
  <si>
    <t>Osazení chodníkového obrubníku betonového stojatého s boční opěrou do lože z betonu prostého</t>
  </si>
  <si>
    <t>1582745368</t>
  </si>
  <si>
    <t>"chodníkový 80x250" 1,5+9,4+18+2*1,5+49,8+5,2+1,5*4+7+7,9+1,6+2*0,4+2*0,2+1,6+3,2+20,3+0,6*2+1,6*2+9,9+11,7+13+9,9+8,6</t>
  </si>
  <si>
    <t>"chodníkový 80x250" 38,8+20,4+12,6+9,2*2+10,5+3+19,1+10,7+3+16,9+2,3+8+8,7+9,7+9,3+27,5+712,4+11+17+4,6+3,2+1,7+10,6</t>
  </si>
  <si>
    <t>"chodníkový 80x250" 1,5+7,1+57,7+1,5*2+8,6+2,1*2+3,6</t>
  </si>
  <si>
    <t>59217018</t>
  </si>
  <si>
    <t>obrubník betonový chodníkový 1000x80x200mm</t>
  </si>
  <si>
    <t>-339275991</t>
  </si>
  <si>
    <t>obrubník_chodníkový*1,02</t>
  </si>
  <si>
    <t>997221875</t>
  </si>
  <si>
    <t>Poplatek za uložení stavebního odpadu na recyklační skládce (skládkovné) asfaltového bez obsahu dehtu zatříděného do Katalogu odpadů pod kódem 17 03 02</t>
  </si>
  <si>
    <t>-1358733765</t>
  </si>
  <si>
    <t>9972R1561</t>
  </si>
  <si>
    <t>Vodorovná doprava suti z kusových materiálů na skládku zhotovitele</t>
  </si>
  <si>
    <t>-1242668496</t>
  </si>
  <si>
    <t>odstr_asfaltu50mm*0,05*2,35</t>
  </si>
  <si>
    <t>odstr_betonu100mm*0,1*2,4+odstr_dlaždic*0,06*2,4</t>
  </si>
  <si>
    <t>02.1 - Vedlejší a doplňkové rozpočtové náklady</t>
  </si>
  <si>
    <t>838396654</t>
  </si>
  <si>
    <t>013254000.1</t>
  </si>
  <si>
    <t>Dokumentace skutečného provedení stavby - vč. geodetických prací</t>
  </si>
  <si>
    <t>262144</t>
  </si>
  <si>
    <t>298649166</t>
  </si>
  <si>
    <t>292828657</t>
  </si>
  <si>
    <t>SEZNAM FIGUR</t>
  </si>
  <si>
    <t>Výměra</t>
  </si>
  <si>
    <t xml:space="preserve"> 01</t>
  </si>
  <si>
    <t>Použití figury:</t>
  </si>
  <si>
    <t>odvoz_asfaltu_fréza</t>
  </si>
  <si>
    <t>svodidlo</t>
  </si>
  <si>
    <t xml:space="preserve"> 02</t>
  </si>
  <si>
    <t>odstr_betonu200mm</t>
  </si>
  <si>
    <t>odvoz_betonu2</t>
  </si>
  <si>
    <t>odvoz_železobetonu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</si>
</sst>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33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35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33</v>
      </c>
      <c r="AL14" s="22"/>
      <c r="AM14" s="22"/>
      <c r="AN14" s="35" t="s">
        <v>35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33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33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46</v>
      </c>
      <c r="E29" s="48"/>
      <c r="F29" s="32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1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3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0147A_DVO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Říčanská - Mnichovická - Soupis prací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2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Všestary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2" t="s">
        <v>24</v>
      </c>
      <c r="AJ87" s="41"/>
      <c r="AK87" s="41"/>
      <c r="AL87" s="41"/>
      <c r="AM87" s="80" t="str">
        <f>IF(AN8= "","",AN8)</f>
        <v>14. 11. 2022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2" t="s">
        <v>30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Všestary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2" t="s">
        <v>36</v>
      </c>
      <c r="AJ89" s="41"/>
      <c r="AK89" s="41"/>
      <c r="AL89" s="41"/>
      <c r="AM89" s="81" t="str">
        <f>IF(E17="","",E17)</f>
        <v>ing. Miroslav Dvořan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2" t="s">
        <v>34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2" t="s">
        <v>39</v>
      </c>
      <c r="AJ90" s="41"/>
      <c r="AK90" s="41"/>
      <c r="AL90" s="41"/>
      <c r="AM90" s="81" t="str">
        <f>IF(E20="","",E20)</f>
        <v>Roman Valík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19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'01 - Komunikace'!P123</f>
        <v>0</v>
      </c>
      <c r="AV95" s="129">
        <f>'01 - Komunikace'!J33</f>
        <v>0</v>
      </c>
      <c r="AW95" s="129">
        <f>'01 - Komunikace'!J34</f>
        <v>0</v>
      </c>
      <c r="AX95" s="129">
        <f>'01 - Komunikace'!J35</f>
        <v>0</v>
      </c>
      <c r="AY95" s="129">
        <f>'01 - Komunikace'!J36</f>
        <v>0</v>
      </c>
      <c r="AZ95" s="129">
        <f>'01 - Komunikace'!F33</f>
        <v>0</v>
      </c>
      <c r="BA95" s="129">
        <f>'01 - Komunikace'!F34</f>
        <v>0</v>
      </c>
      <c r="BB95" s="129">
        <f>'01 - Komunikace'!F35</f>
        <v>0</v>
      </c>
      <c r="BC95" s="129">
        <f>'01 - Komunikace'!F36</f>
        <v>0</v>
      </c>
      <c r="BD95" s="131">
        <f>'01 - Komunikace'!F37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19</v>
      </c>
      <c r="CM95" s="132" t="s">
        <v>92</v>
      </c>
    </row>
    <row r="96" s="7" customFormat="1" ht="16.5" customHeight="1">
      <c r="A96" s="120" t="s">
        <v>86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'01.1 - Vedlejší a doplňko...'!J30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'01.1 - Vedlejší a doplňko...'!P117</f>
        <v>0</v>
      </c>
      <c r="AV96" s="129">
        <f>'01.1 - Vedlejší a doplňko...'!J33</f>
        <v>0</v>
      </c>
      <c r="AW96" s="129">
        <f>'01.1 - Vedlejší a doplňko...'!J34</f>
        <v>0</v>
      </c>
      <c r="AX96" s="129">
        <f>'01.1 - Vedlejší a doplňko...'!J35</f>
        <v>0</v>
      </c>
      <c r="AY96" s="129">
        <f>'01.1 - Vedlejší a doplňko...'!J36</f>
        <v>0</v>
      </c>
      <c r="AZ96" s="129">
        <f>'01.1 - Vedlejší a doplňko...'!F33</f>
        <v>0</v>
      </c>
      <c r="BA96" s="129">
        <f>'01.1 - Vedlejší a doplňko...'!F34</f>
        <v>0</v>
      </c>
      <c r="BB96" s="129">
        <f>'01.1 - Vedlejší a doplňko...'!F35</f>
        <v>0</v>
      </c>
      <c r="BC96" s="129">
        <f>'01.1 - Vedlejší a doplňko...'!F36</f>
        <v>0</v>
      </c>
      <c r="BD96" s="131">
        <f>'01.1 - Vedlejší a doplňko...'!F37</f>
        <v>0</v>
      </c>
      <c r="BE96" s="7"/>
      <c r="BT96" s="132" t="s">
        <v>90</v>
      </c>
      <c r="BV96" s="132" t="s">
        <v>84</v>
      </c>
      <c r="BW96" s="132" t="s">
        <v>95</v>
      </c>
      <c r="BX96" s="132" t="s">
        <v>5</v>
      </c>
      <c r="CL96" s="132" t="s">
        <v>19</v>
      </c>
      <c r="CM96" s="132" t="s">
        <v>92</v>
      </c>
    </row>
    <row r="97" s="7" customFormat="1" ht="16.5" customHeight="1">
      <c r="A97" s="120" t="s">
        <v>86</v>
      </c>
      <c r="B97" s="121"/>
      <c r="C97" s="122"/>
      <c r="D97" s="123" t="s">
        <v>96</v>
      </c>
      <c r="E97" s="123"/>
      <c r="F97" s="123"/>
      <c r="G97" s="123"/>
      <c r="H97" s="123"/>
      <c r="I97" s="124"/>
      <c r="J97" s="123" t="s">
        <v>97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'02 - Chodníky'!J30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28">
        <v>0</v>
      </c>
      <c r="AT97" s="129">
        <f>ROUND(SUM(AV97:AW97),2)</f>
        <v>0</v>
      </c>
      <c r="AU97" s="130">
        <f>'02 - Chodníky'!P121</f>
        <v>0</v>
      </c>
      <c r="AV97" s="129">
        <f>'02 - Chodníky'!J33</f>
        <v>0</v>
      </c>
      <c r="AW97" s="129">
        <f>'02 - Chodníky'!J34</f>
        <v>0</v>
      </c>
      <c r="AX97" s="129">
        <f>'02 - Chodníky'!J35</f>
        <v>0</v>
      </c>
      <c r="AY97" s="129">
        <f>'02 - Chodníky'!J36</f>
        <v>0</v>
      </c>
      <c r="AZ97" s="129">
        <f>'02 - Chodníky'!F33</f>
        <v>0</v>
      </c>
      <c r="BA97" s="129">
        <f>'02 - Chodníky'!F34</f>
        <v>0</v>
      </c>
      <c r="BB97" s="129">
        <f>'02 - Chodníky'!F35</f>
        <v>0</v>
      </c>
      <c r="BC97" s="129">
        <f>'02 - Chodníky'!F36</f>
        <v>0</v>
      </c>
      <c r="BD97" s="131">
        <f>'02 - Chodníky'!F37</f>
        <v>0</v>
      </c>
      <c r="BE97" s="7"/>
      <c r="BT97" s="132" t="s">
        <v>90</v>
      </c>
      <c r="BV97" s="132" t="s">
        <v>84</v>
      </c>
      <c r="BW97" s="132" t="s">
        <v>98</v>
      </c>
      <c r="BX97" s="132" t="s">
        <v>5</v>
      </c>
      <c r="CL97" s="132" t="s">
        <v>19</v>
      </c>
      <c r="CM97" s="132" t="s">
        <v>92</v>
      </c>
    </row>
    <row r="98" s="7" customFormat="1" ht="16.5" customHeight="1">
      <c r="A98" s="120" t="s">
        <v>86</v>
      </c>
      <c r="B98" s="121"/>
      <c r="C98" s="122"/>
      <c r="D98" s="123" t="s">
        <v>99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'02.1 - Vedlejší a doplňko...'!J30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89</v>
      </c>
      <c r="AR98" s="127"/>
      <c r="AS98" s="133">
        <v>0</v>
      </c>
      <c r="AT98" s="134">
        <f>ROUND(SUM(AV98:AW98),2)</f>
        <v>0</v>
      </c>
      <c r="AU98" s="135">
        <f>'02.1 - Vedlejší a doplňko...'!P117</f>
        <v>0</v>
      </c>
      <c r="AV98" s="134">
        <f>'02.1 - Vedlejší a doplňko...'!J33</f>
        <v>0</v>
      </c>
      <c r="AW98" s="134">
        <f>'02.1 - Vedlejší a doplňko...'!J34</f>
        <v>0</v>
      </c>
      <c r="AX98" s="134">
        <f>'02.1 - Vedlejší a doplňko...'!J35</f>
        <v>0</v>
      </c>
      <c r="AY98" s="134">
        <f>'02.1 - Vedlejší a doplňko...'!J36</f>
        <v>0</v>
      </c>
      <c r="AZ98" s="134">
        <f>'02.1 - Vedlejší a doplňko...'!F33</f>
        <v>0</v>
      </c>
      <c r="BA98" s="134">
        <f>'02.1 - Vedlejší a doplňko...'!F34</f>
        <v>0</v>
      </c>
      <c r="BB98" s="134">
        <f>'02.1 - Vedlejší a doplňko...'!F35</f>
        <v>0</v>
      </c>
      <c r="BC98" s="134">
        <f>'02.1 - Vedlejší a doplňko...'!F36</f>
        <v>0</v>
      </c>
      <c r="BD98" s="136">
        <f>'02.1 - Vedlejší a doplňko...'!F37</f>
        <v>0</v>
      </c>
      <c r="BE98" s="7"/>
      <c r="BT98" s="132" t="s">
        <v>90</v>
      </c>
      <c r="BV98" s="132" t="s">
        <v>84</v>
      </c>
      <c r="BW98" s="132" t="s">
        <v>100</v>
      </c>
      <c r="BX98" s="132" t="s">
        <v>5</v>
      </c>
      <c r="CL98" s="132" t="s">
        <v>19</v>
      </c>
      <c r="CM98" s="132" t="s">
        <v>92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uAPnmkaP2LidjlrGE6gCR9TtODiq+dGsZzkIWcISjuyqRwa2OnpaF7SE1XOrnIB3ekIfKI25W+aGwhZWu3ckbw==" hashValue="YwWHWv6K6Gns9HyjhqrVLbeHDMeoOCxNJ2zS/5/OAMLDdsbEKO5kW6GvXcWn+VDYEGGOxhzM/iImJr7OnHIr8w==" algorithmName="SHA-512" password="F8A3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Komunikace'!C2" display="/"/>
    <hyperlink ref="A96" location="'01.1 - Vedlejší a doplňko...'!C2" display="/"/>
    <hyperlink ref="A97" location="'02 - Chodníky'!C2" display="/"/>
    <hyperlink ref="A98" location="'02.1 - Vedlejší a doplň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  <c r="AZ2" s="137" t="s">
        <v>101</v>
      </c>
      <c r="BA2" s="137" t="s">
        <v>1</v>
      </c>
      <c r="BB2" s="137" t="s">
        <v>1</v>
      </c>
      <c r="BC2" s="137" t="s">
        <v>102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  <c r="AZ3" s="137" t="s">
        <v>103</v>
      </c>
      <c r="BA3" s="137" t="s">
        <v>1</v>
      </c>
      <c r="BB3" s="137" t="s">
        <v>1</v>
      </c>
      <c r="BC3" s="137" t="s">
        <v>104</v>
      </c>
      <c r="BD3" s="137" t="s">
        <v>92</v>
      </c>
    </row>
    <row r="4" s="1" customFormat="1" ht="24.96" customHeight="1">
      <c r="B4" s="20"/>
      <c r="D4" s="140" t="s">
        <v>105</v>
      </c>
      <c r="L4" s="20"/>
      <c r="M4" s="141" t="s">
        <v>10</v>
      </c>
      <c r="AT4" s="17" t="s">
        <v>4</v>
      </c>
      <c r="AZ4" s="137" t="s">
        <v>106</v>
      </c>
      <c r="BA4" s="137" t="s">
        <v>1</v>
      </c>
      <c r="BB4" s="137" t="s">
        <v>1</v>
      </c>
      <c r="BC4" s="137" t="s">
        <v>107</v>
      </c>
      <c r="BD4" s="137" t="s">
        <v>92</v>
      </c>
    </row>
    <row r="5" s="1" customFormat="1" ht="6.96" customHeight="1">
      <c r="B5" s="20"/>
      <c r="L5" s="20"/>
      <c r="AZ5" s="137" t="s">
        <v>108</v>
      </c>
      <c r="BA5" s="137" t="s">
        <v>1</v>
      </c>
      <c r="BB5" s="137" t="s">
        <v>1</v>
      </c>
      <c r="BC5" s="137" t="s">
        <v>109</v>
      </c>
      <c r="BD5" s="137" t="s">
        <v>92</v>
      </c>
    </row>
    <row r="6" s="1" customFormat="1" ht="12" customHeight="1">
      <c r="B6" s="20"/>
      <c r="D6" s="142" t="s">
        <v>16</v>
      </c>
      <c r="L6" s="20"/>
      <c r="AZ6" s="137" t="s">
        <v>110</v>
      </c>
      <c r="BA6" s="137" t="s">
        <v>1</v>
      </c>
      <c r="BB6" s="137" t="s">
        <v>1</v>
      </c>
      <c r="BC6" s="137" t="s">
        <v>111</v>
      </c>
      <c r="BD6" s="137" t="s">
        <v>92</v>
      </c>
    </row>
    <row r="7" s="1" customFormat="1" ht="16.5" customHeight="1">
      <c r="B7" s="20"/>
      <c r="E7" s="143" t="str">
        <f>'Rekapitulace stavby'!K6</f>
        <v>Rekonstrukce Říčanská - Mnichovická - Soupis prací</v>
      </c>
      <c r="F7" s="142"/>
      <c r="G7" s="142"/>
      <c r="H7" s="142"/>
      <c r="L7" s="20"/>
      <c r="AZ7" s="137" t="s">
        <v>112</v>
      </c>
      <c r="BA7" s="137" t="s">
        <v>1</v>
      </c>
      <c r="BB7" s="137" t="s">
        <v>1</v>
      </c>
      <c r="BC7" s="137" t="s">
        <v>113</v>
      </c>
      <c r="BD7" s="137" t="s">
        <v>92</v>
      </c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115</v>
      </c>
      <c r="BA8" s="137" t="s">
        <v>1</v>
      </c>
      <c r="BB8" s="137" t="s">
        <v>1</v>
      </c>
      <c r="BC8" s="137" t="s">
        <v>92</v>
      </c>
      <c r="BD8" s="137" t="s">
        <v>92</v>
      </c>
    </row>
    <row r="9" s="2" customFormat="1" ht="16.5" customHeight="1">
      <c r="A9" s="39"/>
      <c r="B9" s="45"/>
      <c r="C9" s="39"/>
      <c r="D9" s="39"/>
      <c r="E9" s="144" t="s">
        <v>116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117</v>
      </c>
      <c r="BA9" s="137" t="s">
        <v>1</v>
      </c>
      <c r="BB9" s="137" t="s">
        <v>1</v>
      </c>
      <c r="BC9" s="137" t="s">
        <v>118</v>
      </c>
      <c r="BD9" s="137" t="s">
        <v>92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119</v>
      </c>
      <c r="BA10" s="137" t="s">
        <v>1</v>
      </c>
      <c r="BB10" s="137" t="s">
        <v>1</v>
      </c>
      <c r="BC10" s="137" t="s">
        <v>120</v>
      </c>
      <c r="BD10" s="137" t="s">
        <v>92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121</v>
      </c>
      <c r="BA11" s="137" t="s">
        <v>1</v>
      </c>
      <c r="BB11" s="137" t="s">
        <v>1</v>
      </c>
      <c r="BC11" s="137" t="s">
        <v>122</v>
      </c>
      <c r="BD11" s="137" t="s">
        <v>92</v>
      </c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14. 11. 2022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123</v>
      </c>
      <c r="BA12" s="137" t="s">
        <v>1</v>
      </c>
      <c r="BB12" s="137" t="s">
        <v>1</v>
      </c>
      <c r="BC12" s="137" t="s">
        <v>109</v>
      </c>
      <c r="BD12" s="137" t="s">
        <v>92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124</v>
      </c>
      <c r="BA13" s="137" t="s">
        <v>1</v>
      </c>
      <c r="BB13" s="137" t="s">
        <v>1</v>
      </c>
      <c r="BC13" s="137" t="s">
        <v>125</v>
      </c>
      <c r="BD13" s="137" t="s">
        <v>92</v>
      </c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126</v>
      </c>
      <c r="BA14" s="137" t="s">
        <v>1</v>
      </c>
      <c r="BB14" s="137" t="s">
        <v>1</v>
      </c>
      <c r="BC14" s="137" t="s">
        <v>127</v>
      </c>
      <c r="BD14" s="137" t="s">
        <v>92</v>
      </c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128</v>
      </c>
      <c r="BA15" s="137" t="s">
        <v>1</v>
      </c>
      <c r="BB15" s="137" t="s">
        <v>1</v>
      </c>
      <c r="BC15" s="137" t="s">
        <v>129</v>
      </c>
      <c r="BD15" s="137" t="s">
        <v>92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130</v>
      </c>
      <c r="BA16" s="137" t="s">
        <v>1</v>
      </c>
      <c r="BB16" s="137" t="s">
        <v>1</v>
      </c>
      <c r="BC16" s="137" t="s">
        <v>131</v>
      </c>
      <c r="BD16" s="137" t="s">
        <v>92</v>
      </c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132</v>
      </c>
      <c r="BA17" s="137" t="s">
        <v>1</v>
      </c>
      <c r="BB17" s="137" t="s">
        <v>1</v>
      </c>
      <c r="BC17" s="137" t="s">
        <v>133</v>
      </c>
      <c r="BD17" s="137" t="s">
        <v>92</v>
      </c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134</v>
      </c>
      <c r="BA18" s="137" t="s">
        <v>1</v>
      </c>
      <c r="BB18" s="137" t="s">
        <v>1</v>
      </c>
      <c r="BC18" s="137" t="s">
        <v>135</v>
      </c>
      <c r="BD18" s="137" t="s">
        <v>92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7" t="s">
        <v>136</v>
      </c>
      <c r="BA19" s="137" t="s">
        <v>1</v>
      </c>
      <c r="BB19" s="137" t="s">
        <v>1</v>
      </c>
      <c r="BC19" s="137" t="s">
        <v>137</v>
      </c>
      <c r="BD19" s="137" t="s">
        <v>92</v>
      </c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7" t="s">
        <v>138</v>
      </c>
      <c r="BA20" s="137" t="s">
        <v>1</v>
      </c>
      <c r="BB20" s="137" t="s">
        <v>1</v>
      </c>
      <c r="BC20" s="137" t="s">
        <v>139</v>
      </c>
      <c r="BD20" s="137" t="s">
        <v>92</v>
      </c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7" t="s">
        <v>140</v>
      </c>
      <c r="BA21" s="137" t="s">
        <v>1</v>
      </c>
      <c r="BB21" s="137" t="s">
        <v>1</v>
      </c>
      <c r="BC21" s="137" t="s">
        <v>141</v>
      </c>
      <c r="BD21" s="137" t="s">
        <v>92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7" t="s">
        <v>142</v>
      </c>
      <c r="BA22" s="137" t="s">
        <v>1</v>
      </c>
      <c r="BB22" s="137" t="s">
        <v>1</v>
      </c>
      <c r="BC22" s="137" t="s">
        <v>143</v>
      </c>
      <c r="BD22" s="137" t="s">
        <v>92</v>
      </c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7" t="s">
        <v>144</v>
      </c>
      <c r="BA23" s="137" t="s">
        <v>1</v>
      </c>
      <c r="BB23" s="137" t="s">
        <v>1</v>
      </c>
      <c r="BC23" s="137" t="s">
        <v>145</v>
      </c>
      <c r="BD23" s="137" t="s">
        <v>92</v>
      </c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37" t="s">
        <v>146</v>
      </c>
      <c r="BA24" s="137" t="s">
        <v>1</v>
      </c>
      <c r="BB24" s="137" t="s">
        <v>1</v>
      </c>
      <c r="BC24" s="137" t="s">
        <v>147</v>
      </c>
      <c r="BD24" s="137" t="s">
        <v>92</v>
      </c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Z25" s="137" t="s">
        <v>148</v>
      </c>
      <c r="BA25" s="137" t="s">
        <v>1</v>
      </c>
      <c r="BB25" s="137" t="s">
        <v>1</v>
      </c>
      <c r="BC25" s="137" t="s">
        <v>149</v>
      </c>
      <c r="BD25" s="137" t="s">
        <v>92</v>
      </c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Z26" s="137" t="s">
        <v>150</v>
      </c>
      <c r="BA26" s="137" t="s">
        <v>1</v>
      </c>
      <c r="BB26" s="137" t="s">
        <v>1</v>
      </c>
      <c r="BC26" s="137" t="s">
        <v>151</v>
      </c>
      <c r="BD26" s="137" t="s">
        <v>92</v>
      </c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Z27" s="151" t="s">
        <v>152</v>
      </c>
      <c r="BA27" s="151" t="s">
        <v>1</v>
      </c>
      <c r="BB27" s="151" t="s">
        <v>1</v>
      </c>
      <c r="BC27" s="151" t="s">
        <v>153</v>
      </c>
      <c r="BD27" s="151" t="s">
        <v>92</v>
      </c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Z28" s="137" t="s">
        <v>154</v>
      </c>
      <c r="BA28" s="137" t="s">
        <v>1</v>
      </c>
      <c r="BB28" s="137" t="s">
        <v>1</v>
      </c>
      <c r="BC28" s="137" t="s">
        <v>155</v>
      </c>
      <c r="BD28" s="137" t="s">
        <v>92</v>
      </c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Z29" s="137" t="s">
        <v>156</v>
      </c>
      <c r="BA29" s="137" t="s">
        <v>1</v>
      </c>
      <c r="BB29" s="137" t="s">
        <v>1</v>
      </c>
      <c r="BC29" s="137" t="s">
        <v>157</v>
      </c>
      <c r="BD29" s="137" t="s">
        <v>92</v>
      </c>
    </row>
    <row r="30" s="2" customFormat="1" ht="25.44" customHeight="1">
      <c r="A30" s="39"/>
      <c r="B30" s="45"/>
      <c r="C30" s="39"/>
      <c r="D30" s="153" t="s">
        <v>42</v>
      </c>
      <c r="E30" s="39"/>
      <c r="F30" s="39"/>
      <c r="G30" s="39"/>
      <c r="H30" s="39"/>
      <c r="I30" s="39"/>
      <c r="J30" s="154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Z30" s="137" t="s">
        <v>158</v>
      </c>
      <c r="BA30" s="137" t="s">
        <v>1</v>
      </c>
      <c r="BB30" s="137" t="s">
        <v>1</v>
      </c>
      <c r="BC30" s="137" t="s">
        <v>159</v>
      </c>
      <c r="BD30" s="137" t="s">
        <v>92</v>
      </c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Z31" s="137" t="s">
        <v>160</v>
      </c>
      <c r="BA31" s="137" t="s">
        <v>1</v>
      </c>
      <c r="BB31" s="137" t="s">
        <v>1</v>
      </c>
      <c r="BC31" s="137" t="s">
        <v>161</v>
      </c>
      <c r="BD31" s="137" t="s">
        <v>92</v>
      </c>
    </row>
    <row r="32" s="2" customFormat="1" ht="14.4" customHeight="1">
      <c r="A32" s="39"/>
      <c r="B32" s="45"/>
      <c r="C32" s="39"/>
      <c r="D32" s="39"/>
      <c r="E32" s="39"/>
      <c r="F32" s="155" t="s">
        <v>44</v>
      </c>
      <c r="G32" s="39"/>
      <c r="H32" s="39"/>
      <c r="I32" s="155" t="s">
        <v>43</v>
      </c>
      <c r="J32" s="155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Z32" s="137" t="s">
        <v>162</v>
      </c>
      <c r="BA32" s="137" t="s">
        <v>1</v>
      </c>
      <c r="BB32" s="137" t="s">
        <v>1</v>
      </c>
      <c r="BC32" s="137" t="s">
        <v>163</v>
      </c>
      <c r="BD32" s="137" t="s">
        <v>92</v>
      </c>
    </row>
    <row r="33" s="2" customFormat="1" ht="14.4" customHeight="1">
      <c r="A33" s="39"/>
      <c r="B33" s="45"/>
      <c r="C33" s="39"/>
      <c r="D33" s="156" t="s">
        <v>46</v>
      </c>
      <c r="E33" s="142" t="s">
        <v>47</v>
      </c>
      <c r="F33" s="157">
        <f>ROUND((SUM(BE123:BE415)),  2)</f>
        <v>0</v>
      </c>
      <c r="G33" s="39"/>
      <c r="H33" s="39"/>
      <c r="I33" s="158">
        <v>0.20999999999999999</v>
      </c>
      <c r="J33" s="157">
        <f>ROUND(((SUM(BE123:BE415))*I33),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Z33" s="137" t="s">
        <v>164</v>
      </c>
      <c r="BA33" s="137" t="s">
        <v>1</v>
      </c>
      <c r="BB33" s="137" t="s">
        <v>1</v>
      </c>
      <c r="BC33" s="137" t="s">
        <v>165</v>
      </c>
      <c r="BD33" s="137" t="s">
        <v>92</v>
      </c>
    </row>
    <row r="34" s="2" customFormat="1" ht="14.4" customHeight="1">
      <c r="A34" s="39"/>
      <c r="B34" s="45"/>
      <c r="C34" s="39"/>
      <c r="D34" s="39"/>
      <c r="E34" s="142" t="s">
        <v>48</v>
      </c>
      <c r="F34" s="157">
        <f>ROUND((SUM(BF123:BF415)),  2)</f>
        <v>0</v>
      </c>
      <c r="G34" s="39"/>
      <c r="H34" s="39"/>
      <c r="I34" s="158">
        <v>0.14999999999999999</v>
      </c>
      <c r="J34" s="157">
        <f>ROUND(((SUM(BF123:BF415))*I34),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7">
        <f>ROUND((SUM(BG123:BG415)),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7">
        <f>ROUND((SUM(BH123:BH415)),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7">
        <f>ROUND((SUM(BI123:BI415)),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52</v>
      </c>
      <c r="E39" s="161"/>
      <c r="F39" s="161"/>
      <c r="G39" s="162" t="s">
        <v>53</v>
      </c>
      <c r="H39" s="163" t="s">
        <v>54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6" t="s">
        <v>55</v>
      </c>
      <c r="E50" s="167"/>
      <c r="F50" s="167"/>
      <c r="G50" s="166" t="s">
        <v>56</v>
      </c>
      <c r="H50" s="167"/>
      <c r="I50" s="167"/>
      <c r="J50" s="167"/>
      <c r="K50" s="167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8" t="s">
        <v>57</v>
      </c>
      <c r="E61" s="169"/>
      <c r="F61" s="170" t="s">
        <v>58</v>
      </c>
      <c r="G61" s="168" t="s">
        <v>57</v>
      </c>
      <c r="H61" s="169"/>
      <c r="I61" s="169"/>
      <c r="J61" s="171" t="s">
        <v>58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6" t="s">
        <v>59</v>
      </c>
      <c r="E65" s="172"/>
      <c r="F65" s="172"/>
      <c r="G65" s="166" t="s">
        <v>60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8" t="s">
        <v>57</v>
      </c>
      <c r="E76" s="169"/>
      <c r="F76" s="170" t="s">
        <v>58</v>
      </c>
      <c r="G76" s="168" t="s">
        <v>57</v>
      </c>
      <c r="H76" s="169"/>
      <c r="I76" s="169"/>
      <c r="J76" s="171" t="s">
        <v>58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166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Rekonstrukce Říčanská - Mnichovická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Všestary</v>
      </c>
      <c r="G89" s="41"/>
      <c r="H89" s="41"/>
      <c r="I89" s="32" t="s">
        <v>24</v>
      </c>
      <c r="J89" s="80" t="str">
        <f>IF(J12="","",J12)</f>
        <v>14. 11. 2022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167</v>
      </c>
      <c r="D94" s="179"/>
      <c r="E94" s="179"/>
      <c r="F94" s="179"/>
      <c r="G94" s="179"/>
      <c r="H94" s="179"/>
      <c r="I94" s="179"/>
      <c r="J94" s="180" t="s">
        <v>168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169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170</v>
      </c>
    </row>
    <row r="97" s="9" customFormat="1" ht="24.96" customHeight="1">
      <c r="A97" s="9"/>
      <c r="B97" s="182"/>
      <c r="C97" s="183"/>
      <c r="D97" s="184" t="s">
        <v>171</v>
      </c>
      <c r="E97" s="185"/>
      <c r="F97" s="185"/>
      <c r="G97" s="185"/>
      <c r="H97" s="185"/>
      <c r="I97" s="185"/>
      <c r="J97" s="186">
        <f>J124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172</v>
      </c>
      <c r="E98" s="191"/>
      <c r="F98" s="191"/>
      <c r="G98" s="191"/>
      <c r="H98" s="191"/>
      <c r="I98" s="191"/>
      <c r="J98" s="192">
        <f>J125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173</v>
      </c>
      <c r="E99" s="191"/>
      <c r="F99" s="191"/>
      <c r="G99" s="191"/>
      <c r="H99" s="191"/>
      <c r="I99" s="191"/>
      <c r="J99" s="192">
        <f>J216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174</v>
      </c>
      <c r="E100" s="191"/>
      <c r="F100" s="191"/>
      <c r="G100" s="191"/>
      <c r="H100" s="191"/>
      <c r="I100" s="191"/>
      <c r="J100" s="192">
        <f>J223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175</v>
      </c>
      <c r="E101" s="191"/>
      <c r="F101" s="191"/>
      <c r="G101" s="191"/>
      <c r="H101" s="191"/>
      <c r="I101" s="191"/>
      <c r="J101" s="192">
        <f>J228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176</v>
      </c>
      <c r="E102" s="191"/>
      <c r="F102" s="191"/>
      <c r="G102" s="191"/>
      <c r="H102" s="191"/>
      <c r="I102" s="191"/>
      <c r="J102" s="192">
        <f>J262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177</v>
      </c>
      <c r="E103" s="191"/>
      <c r="F103" s="191"/>
      <c r="G103" s="191"/>
      <c r="H103" s="191"/>
      <c r="I103" s="191"/>
      <c r="J103" s="192">
        <f>J298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3" t="s">
        <v>178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7" t="str">
        <f>E7</f>
        <v>Rekonstrukce Říčanská - Mnichovická - Soupis prací</v>
      </c>
      <c r="F113" s="32"/>
      <c r="G113" s="32"/>
      <c r="H113" s="32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114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01 - Komunikace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22</v>
      </c>
      <c r="D117" s="41"/>
      <c r="E117" s="41"/>
      <c r="F117" s="27" t="str">
        <f>F12</f>
        <v>Všestary</v>
      </c>
      <c r="G117" s="41"/>
      <c r="H117" s="41"/>
      <c r="I117" s="32" t="s">
        <v>24</v>
      </c>
      <c r="J117" s="80" t="str">
        <f>IF(J12="","",J12)</f>
        <v>14. 11. 2022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2" t="s">
        <v>30</v>
      </c>
      <c r="D119" s="41"/>
      <c r="E119" s="41"/>
      <c r="F119" s="27" t="str">
        <f>E15</f>
        <v>Obec Všestary</v>
      </c>
      <c r="G119" s="41"/>
      <c r="H119" s="41"/>
      <c r="I119" s="32" t="s">
        <v>36</v>
      </c>
      <c r="J119" s="37" t="str">
        <f>E21</f>
        <v>ing. Miroslav Dvořan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2" t="s">
        <v>34</v>
      </c>
      <c r="D120" s="41"/>
      <c r="E120" s="41"/>
      <c r="F120" s="27" t="str">
        <f>IF(E18="","",E18)</f>
        <v>Vyplň údaj</v>
      </c>
      <c r="G120" s="41"/>
      <c r="H120" s="41"/>
      <c r="I120" s="32" t="s">
        <v>39</v>
      </c>
      <c r="J120" s="37" t="str">
        <f>E24</f>
        <v>Roman Valík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4"/>
      <c r="B122" s="195"/>
      <c r="C122" s="196" t="s">
        <v>179</v>
      </c>
      <c r="D122" s="197" t="s">
        <v>67</v>
      </c>
      <c r="E122" s="197" t="s">
        <v>63</v>
      </c>
      <c r="F122" s="197" t="s">
        <v>64</v>
      </c>
      <c r="G122" s="197" t="s">
        <v>180</v>
      </c>
      <c r="H122" s="197" t="s">
        <v>181</v>
      </c>
      <c r="I122" s="197" t="s">
        <v>182</v>
      </c>
      <c r="J122" s="197" t="s">
        <v>168</v>
      </c>
      <c r="K122" s="198" t="s">
        <v>183</v>
      </c>
      <c r="L122" s="199"/>
      <c r="M122" s="101" t="s">
        <v>1</v>
      </c>
      <c r="N122" s="102" t="s">
        <v>46</v>
      </c>
      <c r="O122" s="102" t="s">
        <v>184</v>
      </c>
      <c r="P122" s="102" t="s">
        <v>185</v>
      </c>
      <c r="Q122" s="102" t="s">
        <v>186</v>
      </c>
      <c r="R122" s="102" t="s">
        <v>187</v>
      </c>
      <c r="S122" s="102" t="s">
        <v>188</v>
      </c>
      <c r="T122" s="103" t="s">
        <v>189</v>
      </c>
      <c r="U122" s="194"/>
      <c r="V122" s="194"/>
      <c r="W122" s="194"/>
      <c r="X122" s="194"/>
      <c r="Y122" s="194"/>
      <c r="Z122" s="194"/>
      <c r="AA122" s="194"/>
      <c r="AB122" s="194"/>
      <c r="AC122" s="194"/>
      <c r="AD122" s="194"/>
      <c r="AE122" s="194"/>
    </row>
    <row r="123" s="2" customFormat="1" ht="22.8" customHeight="1">
      <c r="A123" s="39"/>
      <c r="B123" s="40"/>
      <c r="C123" s="108" t="s">
        <v>190</v>
      </c>
      <c r="D123" s="41"/>
      <c r="E123" s="41"/>
      <c r="F123" s="41"/>
      <c r="G123" s="41"/>
      <c r="H123" s="41"/>
      <c r="I123" s="41"/>
      <c r="J123" s="200">
        <f>BK123</f>
        <v>0</v>
      </c>
      <c r="K123" s="41"/>
      <c r="L123" s="45"/>
      <c r="M123" s="104"/>
      <c r="N123" s="201"/>
      <c r="O123" s="105"/>
      <c r="P123" s="202">
        <f>P124</f>
        <v>0</v>
      </c>
      <c r="Q123" s="105"/>
      <c r="R123" s="202">
        <f>R124</f>
        <v>1568.7748094200001</v>
      </c>
      <c r="S123" s="105"/>
      <c r="T123" s="203">
        <f>T124</f>
        <v>7227.7381599999981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7" t="s">
        <v>81</v>
      </c>
      <c r="AU123" s="17" t="s">
        <v>170</v>
      </c>
      <c r="BK123" s="204">
        <f>BK124</f>
        <v>0</v>
      </c>
    </row>
    <row r="124" s="12" customFormat="1" ht="25.92" customHeight="1">
      <c r="A124" s="12"/>
      <c r="B124" s="205"/>
      <c r="C124" s="206"/>
      <c r="D124" s="207" t="s">
        <v>81</v>
      </c>
      <c r="E124" s="208" t="s">
        <v>191</v>
      </c>
      <c r="F124" s="208" t="s">
        <v>192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P125+P216+P223+P228+P262+P298</f>
        <v>0</v>
      </c>
      <c r="Q124" s="213"/>
      <c r="R124" s="214">
        <f>R125+R216+R223+R228+R262+R298</f>
        <v>1568.7748094200001</v>
      </c>
      <c r="S124" s="213"/>
      <c r="T124" s="215">
        <f>T125+T216+T223+T228+T262+T298</f>
        <v>7227.7381599999981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90</v>
      </c>
      <c r="AT124" s="217" t="s">
        <v>81</v>
      </c>
      <c r="AU124" s="217" t="s">
        <v>82</v>
      </c>
      <c r="AY124" s="216" t="s">
        <v>193</v>
      </c>
      <c r="BK124" s="218">
        <f>BK125+BK216+BK223+BK228+BK262+BK298</f>
        <v>0</v>
      </c>
    </row>
    <row r="125" s="12" customFormat="1" ht="22.8" customHeight="1">
      <c r="A125" s="12"/>
      <c r="B125" s="205"/>
      <c r="C125" s="206"/>
      <c r="D125" s="207" t="s">
        <v>81</v>
      </c>
      <c r="E125" s="219" t="s">
        <v>90</v>
      </c>
      <c r="F125" s="219" t="s">
        <v>194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SUM(P126:P215)</f>
        <v>0</v>
      </c>
      <c r="Q125" s="213"/>
      <c r="R125" s="214">
        <f>SUM(R126:R215)</f>
        <v>481.86702999999994</v>
      </c>
      <c r="S125" s="213"/>
      <c r="T125" s="215">
        <f>SUM(T126:T215)</f>
        <v>7224.3553999999986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90</v>
      </c>
      <c r="AT125" s="217" t="s">
        <v>81</v>
      </c>
      <c r="AU125" s="217" t="s">
        <v>90</v>
      </c>
      <c r="AY125" s="216" t="s">
        <v>193</v>
      </c>
      <c r="BK125" s="218">
        <f>SUM(BK126:BK215)</f>
        <v>0</v>
      </c>
    </row>
    <row r="126" s="2" customFormat="1" ht="24.15" customHeight="1">
      <c r="A126" s="39"/>
      <c r="B126" s="40"/>
      <c r="C126" s="221" t="s">
        <v>90</v>
      </c>
      <c r="D126" s="221" t="s">
        <v>195</v>
      </c>
      <c r="E126" s="222" t="s">
        <v>196</v>
      </c>
      <c r="F126" s="223" t="s">
        <v>197</v>
      </c>
      <c r="G126" s="224" t="s">
        <v>198</v>
      </c>
      <c r="H126" s="225">
        <v>32</v>
      </c>
      <c r="I126" s="226"/>
      <c r="J126" s="227">
        <f>ROUND(I126*H126,2)</f>
        <v>0</v>
      </c>
      <c r="K126" s="223" t="s">
        <v>199</v>
      </c>
      <c r="L126" s="45"/>
      <c r="M126" s="228" t="s">
        <v>1</v>
      </c>
      <c r="N126" s="229" t="s">
        <v>47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0.255</v>
      </c>
      <c r="T126" s="231">
        <f>S126*H126</f>
        <v>8.1600000000000001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118</v>
      </c>
      <c r="AT126" s="232" t="s">
        <v>195</v>
      </c>
      <c r="AU126" s="232" t="s">
        <v>92</v>
      </c>
      <c r="AY126" s="17" t="s">
        <v>193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90</v>
      </c>
      <c r="BK126" s="233">
        <f>ROUND(I126*H126,2)</f>
        <v>0</v>
      </c>
      <c r="BL126" s="17" t="s">
        <v>118</v>
      </c>
      <c r="BM126" s="232" t="s">
        <v>200</v>
      </c>
    </row>
    <row r="127" s="13" customFormat="1">
      <c r="A127" s="13"/>
      <c r="B127" s="234"/>
      <c r="C127" s="235"/>
      <c r="D127" s="236" t="s">
        <v>201</v>
      </c>
      <c r="E127" s="237" t="s">
        <v>1</v>
      </c>
      <c r="F127" s="238" t="s">
        <v>202</v>
      </c>
      <c r="G127" s="235"/>
      <c r="H127" s="237" t="s">
        <v>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201</v>
      </c>
      <c r="AU127" s="244" t="s">
        <v>92</v>
      </c>
      <c r="AV127" s="13" t="s">
        <v>90</v>
      </c>
      <c r="AW127" s="13" t="s">
        <v>38</v>
      </c>
      <c r="AX127" s="13" t="s">
        <v>82</v>
      </c>
      <c r="AY127" s="244" t="s">
        <v>193</v>
      </c>
    </row>
    <row r="128" s="13" customFormat="1">
      <c r="A128" s="13"/>
      <c r="B128" s="234"/>
      <c r="C128" s="235"/>
      <c r="D128" s="236" t="s">
        <v>201</v>
      </c>
      <c r="E128" s="237" t="s">
        <v>1</v>
      </c>
      <c r="F128" s="238" t="s">
        <v>203</v>
      </c>
      <c r="G128" s="235"/>
      <c r="H128" s="237" t="s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201</v>
      </c>
      <c r="AU128" s="244" t="s">
        <v>92</v>
      </c>
      <c r="AV128" s="13" t="s">
        <v>90</v>
      </c>
      <c r="AW128" s="13" t="s">
        <v>38</v>
      </c>
      <c r="AX128" s="13" t="s">
        <v>82</v>
      </c>
      <c r="AY128" s="244" t="s">
        <v>193</v>
      </c>
    </row>
    <row r="129" s="14" customFormat="1">
      <c r="A129" s="14"/>
      <c r="B129" s="245"/>
      <c r="C129" s="246"/>
      <c r="D129" s="236" t="s">
        <v>201</v>
      </c>
      <c r="E129" s="247" t="s">
        <v>126</v>
      </c>
      <c r="F129" s="248" t="s">
        <v>204</v>
      </c>
      <c r="G129" s="246"/>
      <c r="H129" s="249">
        <v>32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201</v>
      </c>
      <c r="AU129" s="255" t="s">
        <v>92</v>
      </c>
      <c r="AV129" s="14" t="s">
        <v>92</v>
      </c>
      <c r="AW129" s="14" t="s">
        <v>38</v>
      </c>
      <c r="AX129" s="14" t="s">
        <v>90</v>
      </c>
      <c r="AY129" s="255" t="s">
        <v>193</v>
      </c>
    </row>
    <row r="130" s="2" customFormat="1" ht="24.15" customHeight="1">
      <c r="A130" s="39"/>
      <c r="B130" s="40"/>
      <c r="C130" s="221" t="s">
        <v>92</v>
      </c>
      <c r="D130" s="221" t="s">
        <v>195</v>
      </c>
      <c r="E130" s="222" t="s">
        <v>205</v>
      </c>
      <c r="F130" s="223" t="s">
        <v>206</v>
      </c>
      <c r="G130" s="224" t="s">
        <v>198</v>
      </c>
      <c r="H130" s="225">
        <v>6805.1999999999998</v>
      </c>
      <c r="I130" s="226"/>
      <c r="J130" s="227">
        <f>ROUND(I130*H130,2)</f>
        <v>0</v>
      </c>
      <c r="K130" s="223" t="s">
        <v>199</v>
      </c>
      <c r="L130" s="45"/>
      <c r="M130" s="228" t="s">
        <v>1</v>
      </c>
      <c r="N130" s="229" t="s">
        <v>47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0.58199999999999996</v>
      </c>
      <c r="T130" s="231">
        <f>S130*H130</f>
        <v>3960.6263999999996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118</v>
      </c>
      <c r="AT130" s="232" t="s">
        <v>195</v>
      </c>
      <c r="AU130" s="232" t="s">
        <v>92</v>
      </c>
      <c r="AY130" s="17" t="s">
        <v>193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90</v>
      </c>
      <c r="BK130" s="233">
        <f>ROUND(I130*H130,2)</f>
        <v>0</v>
      </c>
      <c r="BL130" s="17" t="s">
        <v>118</v>
      </c>
      <c r="BM130" s="232" t="s">
        <v>207</v>
      </c>
    </row>
    <row r="131" s="13" customFormat="1">
      <c r="A131" s="13"/>
      <c r="B131" s="234"/>
      <c r="C131" s="235"/>
      <c r="D131" s="236" t="s">
        <v>201</v>
      </c>
      <c r="E131" s="237" t="s">
        <v>1</v>
      </c>
      <c r="F131" s="238" t="s">
        <v>208</v>
      </c>
      <c r="G131" s="235"/>
      <c r="H131" s="237" t="s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201</v>
      </c>
      <c r="AU131" s="244" t="s">
        <v>92</v>
      </c>
      <c r="AV131" s="13" t="s">
        <v>90</v>
      </c>
      <c r="AW131" s="13" t="s">
        <v>38</v>
      </c>
      <c r="AX131" s="13" t="s">
        <v>82</v>
      </c>
      <c r="AY131" s="244" t="s">
        <v>193</v>
      </c>
    </row>
    <row r="132" s="13" customFormat="1">
      <c r="A132" s="13"/>
      <c r="B132" s="234"/>
      <c r="C132" s="235"/>
      <c r="D132" s="236" t="s">
        <v>201</v>
      </c>
      <c r="E132" s="237" t="s">
        <v>1</v>
      </c>
      <c r="F132" s="238" t="s">
        <v>209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201</v>
      </c>
      <c r="AU132" s="244" t="s">
        <v>92</v>
      </c>
      <c r="AV132" s="13" t="s">
        <v>90</v>
      </c>
      <c r="AW132" s="13" t="s">
        <v>38</v>
      </c>
      <c r="AX132" s="13" t="s">
        <v>82</v>
      </c>
      <c r="AY132" s="244" t="s">
        <v>193</v>
      </c>
    </row>
    <row r="133" s="14" customFormat="1">
      <c r="A133" s="14"/>
      <c r="B133" s="245"/>
      <c r="C133" s="246"/>
      <c r="D133" s="236" t="s">
        <v>201</v>
      </c>
      <c r="E133" s="247" t="s">
        <v>123</v>
      </c>
      <c r="F133" s="248" t="s">
        <v>109</v>
      </c>
      <c r="G133" s="246"/>
      <c r="H133" s="249">
        <v>6805.1999999999998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201</v>
      </c>
      <c r="AU133" s="255" t="s">
        <v>92</v>
      </c>
      <c r="AV133" s="14" t="s">
        <v>92</v>
      </c>
      <c r="AW133" s="14" t="s">
        <v>38</v>
      </c>
      <c r="AX133" s="14" t="s">
        <v>90</v>
      </c>
      <c r="AY133" s="255" t="s">
        <v>193</v>
      </c>
    </row>
    <row r="134" s="2" customFormat="1" ht="33" customHeight="1">
      <c r="A134" s="39"/>
      <c r="B134" s="40"/>
      <c r="C134" s="221" t="s">
        <v>161</v>
      </c>
      <c r="D134" s="221" t="s">
        <v>195</v>
      </c>
      <c r="E134" s="222" t="s">
        <v>210</v>
      </c>
      <c r="F134" s="223" t="s">
        <v>211</v>
      </c>
      <c r="G134" s="224" t="s">
        <v>198</v>
      </c>
      <c r="H134" s="225">
        <v>6805.1999999999998</v>
      </c>
      <c r="I134" s="226"/>
      <c r="J134" s="227">
        <f>ROUND(I134*H134,2)</f>
        <v>0</v>
      </c>
      <c r="K134" s="223" t="s">
        <v>212</v>
      </c>
      <c r="L134" s="45"/>
      <c r="M134" s="228" t="s">
        <v>1</v>
      </c>
      <c r="N134" s="229" t="s">
        <v>47</v>
      </c>
      <c r="O134" s="92"/>
      <c r="P134" s="230">
        <f>O134*H134</f>
        <v>0</v>
      </c>
      <c r="Q134" s="230">
        <v>0.00029999999999999997</v>
      </c>
      <c r="R134" s="230">
        <f>Q134*H134</f>
        <v>2.0415599999999996</v>
      </c>
      <c r="S134" s="230">
        <v>0.46000000000000002</v>
      </c>
      <c r="T134" s="231">
        <f>S134*H134</f>
        <v>3130.3919999999998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118</v>
      </c>
      <c r="AT134" s="232" t="s">
        <v>195</v>
      </c>
      <c r="AU134" s="232" t="s">
        <v>92</v>
      </c>
      <c r="AY134" s="17" t="s">
        <v>193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90</v>
      </c>
      <c r="BK134" s="233">
        <f>ROUND(I134*H134,2)</f>
        <v>0</v>
      </c>
      <c r="BL134" s="17" t="s">
        <v>118</v>
      </c>
      <c r="BM134" s="232" t="s">
        <v>213</v>
      </c>
    </row>
    <row r="135" s="13" customFormat="1">
      <c r="A135" s="13"/>
      <c r="B135" s="234"/>
      <c r="C135" s="235"/>
      <c r="D135" s="236" t="s">
        <v>201</v>
      </c>
      <c r="E135" s="237" t="s">
        <v>1</v>
      </c>
      <c r="F135" s="238" t="s">
        <v>214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201</v>
      </c>
      <c r="AU135" s="244" t="s">
        <v>92</v>
      </c>
      <c r="AV135" s="13" t="s">
        <v>90</v>
      </c>
      <c r="AW135" s="13" t="s">
        <v>38</v>
      </c>
      <c r="AX135" s="13" t="s">
        <v>82</v>
      </c>
      <c r="AY135" s="244" t="s">
        <v>193</v>
      </c>
    </row>
    <row r="136" s="13" customFormat="1">
      <c r="A136" s="13"/>
      <c r="B136" s="234"/>
      <c r="C136" s="235"/>
      <c r="D136" s="236" t="s">
        <v>201</v>
      </c>
      <c r="E136" s="237" t="s">
        <v>1</v>
      </c>
      <c r="F136" s="238" t="s">
        <v>209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201</v>
      </c>
      <c r="AU136" s="244" t="s">
        <v>92</v>
      </c>
      <c r="AV136" s="13" t="s">
        <v>90</v>
      </c>
      <c r="AW136" s="13" t="s">
        <v>38</v>
      </c>
      <c r="AX136" s="13" t="s">
        <v>82</v>
      </c>
      <c r="AY136" s="244" t="s">
        <v>193</v>
      </c>
    </row>
    <row r="137" s="14" customFormat="1">
      <c r="A137" s="14"/>
      <c r="B137" s="245"/>
      <c r="C137" s="246"/>
      <c r="D137" s="236" t="s">
        <v>201</v>
      </c>
      <c r="E137" s="247" t="s">
        <v>108</v>
      </c>
      <c r="F137" s="248" t="s">
        <v>215</v>
      </c>
      <c r="G137" s="246"/>
      <c r="H137" s="249">
        <v>6805.1999999999998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201</v>
      </c>
      <c r="AU137" s="255" t="s">
        <v>92</v>
      </c>
      <c r="AV137" s="14" t="s">
        <v>92</v>
      </c>
      <c r="AW137" s="14" t="s">
        <v>38</v>
      </c>
      <c r="AX137" s="14" t="s">
        <v>90</v>
      </c>
      <c r="AY137" s="255" t="s">
        <v>193</v>
      </c>
    </row>
    <row r="138" s="2" customFormat="1" ht="16.5" customHeight="1">
      <c r="A138" s="39"/>
      <c r="B138" s="40"/>
      <c r="C138" s="221" t="s">
        <v>118</v>
      </c>
      <c r="D138" s="221" t="s">
        <v>195</v>
      </c>
      <c r="E138" s="222" t="s">
        <v>216</v>
      </c>
      <c r="F138" s="223" t="s">
        <v>217</v>
      </c>
      <c r="G138" s="224" t="s">
        <v>218</v>
      </c>
      <c r="H138" s="225">
        <v>56</v>
      </c>
      <c r="I138" s="226"/>
      <c r="J138" s="227">
        <f>ROUND(I138*H138,2)</f>
        <v>0</v>
      </c>
      <c r="K138" s="223" t="s">
        <v>212</v>
      </c>
      <c r="L138" s="45"/>
      <c r="M138" s="228" t="s">
        <v>1</v>
      </c>
      <c r="N138" s="229" t="s">
        <v>47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0.28999999999999998</v>
      </c>
      <c r="T138" s="231">
        <f>S138*H138</f>
        <v>16.239999999999998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118</v>
      </c>
      <c r="AT138" s="232" t="s">
        <v>195</v>
      </c>
      <c r="AU138" s="232" t="s">
        <v>92</v>
      </c>
      <c r="AY138" s="17" t="s">
        <v>193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90</v>
      </c>
      <c r="BK138" s="233">
        <f>ROUND(I138*H138,2)</f>
        <v>0</v>
      </c>
      <c r="BL138" s="17" t="s">
        <v>118</v>
      </c>
      <c r="BM138" s="232" t="s">
        <v>219</v>
      </c>
    </row>
    <row r="139" s="14" customFormat="1">
      <c r="A139" s="14"/>
      <c r="B139" s="245"/>
      <c r="C139" s="246"/>
      <c r="D139" s="236" t="s">
        <v>201</v>
      </c>
      <c r="E139" s="247" t="s">
        <v>119</v>
      </c>
      <c r="F139" s="248" t="s">
        <v>220</v>
      </c>
      <c r="G139" s="246"/>
      <c r="H139" s="249">
        <v>56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201</v>
      </c>
      <c r="AU139" s="255" t="s">
        <v>92</v>
      </c>
      <c r="AV139" s="14" t="s">
        <v>92</v>
      </c>
      <c r="AW139" s="14" t="s">
        <v>38</v>
      </c>
      <c r="AX139" s="14" t="s">
        <v>90</v>
      </c>
      <c r="AY139" s="255" t="s">
        <v>193</v>
      </c>
    </row>
    <row r="140" s="2" customFormat="1" ht="16.5" customHeight="1">
      <c r="A140" s="39"/>
      <c r="B140" s="40"/>
      <c r="C140" s="221" t="s">
        <v>221</v>
      </c>
      <c r="D140" s="221" t="s">
        <v>195</v>
      </c>
      <c r="E140" s="222" t="s">
        <v>222</v>
      </c>
      <c r="F140" s="223" t="s">
        <v>223</v>
      </c>
      <c r="G140" s="224" t="s">
        <v>218</v>
      </c>
      <c r="H140" s="225">
        <v>531.39999999999998</v>
      </c>
      <c r="I140" s="226"/>
      <c r="J140" s="227">
        <f>ROUND(I140*H140,2)</f>
        <v>0</v>
      </c>
      <c r="K140" s="223" t="s">
        <v>212</v>
      </c>
      <c r="L140" s="45"/>
      <c r="M140" s="228" t="s">
        <v>1</v>
      </c>
      <c r="N140" s="229" t="s">
        <v>47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0.20499999999999999</v>
      </c>
      <c r="T140" s="231">
        <f>S140*H140</f>
        <v>108.93699999999998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118</v>
      </c>
      <c r="AT140" s="232" t="s">
        <v>195</v>
      </c>
      <c r="AU140" s="232" t="s">
        <v>92</v>
      </c>
      <c r="AY140" s="17" t="s">
        <v>193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90</v>
      </c>
      <c r="BK140" s="233">
        <f>ROUND(I140*H140,2)</f>
        <v>0</v>
      </c>
      <c r="BL140" s="17" t="s">
        <v>118</v>
      </c>
      <c r="BM140" s="232" t="s">
        <v>224</v>
      </c>
    </row>
    <row r="141" s="14" customFormat="1">
      <c r="A141" s="14"/>
      <c r="B141" s="245"/>
      <c r="C141" s="246"/>
      <c r="D141" s="236" t="s">
        <v>201</v>
      </c>
      <c r="E141" s="247" t="s">
        <v>121</v>
      </c>
      <c r="F141" s="248" t="s">
        <v>225</v>
      </c>
      <c r="G141" s="246"/>
      <c r="H141" s="249">
        <v>531.39999999999998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201</v>
      </c>
      <c r="AU141" s="255" t="s">
        <v>92</v>
      </c>
      <c r="AV141" s="14" t="s">
        <v>92</v>
      </c>
      <c r="AW141" s="14" t="s">
        <v>38</v>
      </c>
      <c r="AX141" s="14" t="s">
        <v>90</v>
      </c>
      <c r="AY141" s="255" t="s">
        <v>193</v>
      </c>
    </row>
    <row r="142" s="2" customFormat="1" ht="21.75" customHeight="1">
      <c r="A142" s="39"/>
      <c r="B142" s="40"/>
      <c r="C142" s="221" t="s">
        <v>226</v>
      </c>
      <c r="D142" s="221" t="s">
        <v>195</v>
      </c>
      <c r="E142" s="222" t="s">
        <v>227</v>
      </c>
      <c r="F142" s="223" t="s">
        <v>228</v>
      </c>
      <c r="G142" s="224" t="s">
        <v>218</v>
      </c>
      <c r="H142" s="225">
        <v>1831</v>
      </c>
      <c r="I142" s="226"/>
      <c r="J142" s="227">
        <f>ROUND(I142*H142,2)</f>
        <v>0</v>
      </c>
      <c r="K142" s="223" t="s">
        <v>1</v>
      </c>
      <c r="L142" s="45"/>
      <c r="M142" s="228" t="s">
        <v>1</v>
      </c>
      <c r="N142" s="229" t="s">
        <v>47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118</v>
      </c>
      <c r="AT142" s="232" t="s">
        <v>195</v>
      </c>
      <c r="AU142" s="232" t="s">
        <v>92</v>
      </c>
      <c r="AY142" s="17" t="s">
        <v>193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90</v>
      </c>
      <c r="BK142" s="233">
        <f>ROUND(I142*H142,2)</f>
        <v>0</v>
      </c>
      <c r="BL142" s="17" t="s">
        <v>118</v>
      </c>
      <c r="BM142" s="232" t="s">
        <v>229</v>
      </c>
    </row>
    <row r="143" s="13" customFormat="1">
      <c r="A143" s="13"/>
      <c r="B143" s="234"/>
      <c r="C143" s="235"/>
      <c r="D143" s="236" t="s">
        <v>201</v>
      </c>
      <c r="E143" s="237" t="s">
        <v>1</v>
      </c>
      <c r="F143" s="238" t="s">
        <v>230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201</v>
      </c>
      <c r="AU143" s="244" t="s">
        <v>92</v>
      </c>
      <c r="AV143" s="13" t="s">
        <v>90</v>
      </c>
      <c r="AW143" s="13" t="s">
        <v>38</v>
      </c>
      <c r="AX143" s="13" t="s">
        <v>82</v>
      </c>
      <c r="AY143" s="244" t="s">
        <v>193</v>
      </c>
    </row>
    <row r="144" s="13" customFormat="1">
      <c r="A144" s="13"/>
      <c r="B144" s="234"/>
      <c r="C144" s="235"/>
      <c r="D144" s="236" t="s">
        <v>201</v>
      </c>
      <c r="E144" s="237" t="s">
        <v>1</v>
      </c>
      <c r="F144" s="238" t="s">
        <v>231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201</v>
      </c>
      <c r="AU144" s="244" t="s">
        <v>92</v>
      </c>
      <c r="AV144" s="13" t="s">
        <v>90</v>
      </c>
      <c r="AW144" s="13" t="s">
        <v>38</v>
      </c>
      <c r="AX144" s="13" t="s">
        <v>82</v>
      </c>
      <c r="AY144" s="244" t="s">
        <v>193</v>
      </c>
    </row>
    <row r="145" s="14" customFormat="1">
      <c r="A145" s="14"/>
      <c r="B145" s="245"/>
      <c r="C145" s="246"/>
      <c r="D145" s="236" t="s">
        <v>201</v>
      </c>
      <c r="E145" s="247" t="s">
        <v>1</v>
      </c>
      <c r="F145" s="248" t="s">
        <v>232</v>
      </c>
      <c r="G145" s="246"/>
      <c r="H145" s="249">
        <v>1095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201</v>
      </c>
      <c r="AU145" s="255" t="s">
        <v>92</v>
      </c>
      <c r="AV145" s="14" t="s">
        <v>92</v>
      </c>
      <c r="AW145" s="14" t="s">
        <v>38</v>
      </c>
      <c r="AX145" s="14" t="s">
        <v>82</v>
      </c>
      <c r="AY145" s="255" t="s">
        <v>193</v>
      </c>
    </row>
    <row r="146" s="14" customFormat="1">
      <c r="A146" s="14"/>
      <c r="B146" s="245"/>
      <c r="C146" s="246"/>
      <c r="D146" s="236" t="s">
        <v>201</v>
      </c>
      <c r="E146" s="247" t="s">
        <v>1</v>
      </c>
      <c r="F146" s="248" t="s">
        <v>233</v>
      </c>
      <c r="G146" s="246"/>
      <c r="H146" s="249">
        <v>736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201</v>
      </c>
      <c r="AU146" s="255" t="s">
        <v>92</v>
      </c>
      <c r="AV146" s="14" t="s">
        <v>92</v>
      </c>
      <c r="AW146" s="14" t="s">
        <v>38</v>
      </c>
      <c r="AX146" s="14" t="s">
        <v>82</v>
      </c>
      <c r="AY146" s="255" t="s">
        <v>193</v>
      </c>
    </row>
    <row r="147" s="15" customFormat="1">
      <c r="A147" s="15"/>
      <c r="B147" s="256"/>
      <c r="C147" s="257"/>
      <c r="D147" s="236" t="s">
        <v>201</v>
      </c>
      <c r="E147" s="258" t="s">
        <v>1</v>
      </c>
      <c r="F147" s="259" t="s">
        <v>234</v>
      </c>
      <c r="G147" s="257"/>
      <c r="H147" s="260">
        <v>1831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201</v>
      </c>
      <c r="AU147" s="266" t="s">
        <v>92</v>
      </c>
      <c r="AV147" s="15" t="s">
        <v>118</v>
      </c>
      <c r="AW147" s="15" t="s">
        <v>38</v>
      </c>
      <c r="AX147" s="15" t="s">
        <v>90</v>
      </c>
      <c r="AY147" s="266" t="s">
        <v>193</v>
      </c>
    </row>
    <row r="148" s="2" customFormat="1" ht="16.5" customHeight="1">
      <c r="A148" s="39"/>
      <c r="B148" s="40"/>
      <c r="C148" s="221" t="s">
        <v>235</v>
      </c>
      <c r="D148" s="221" t="s">
        <v>195</v>
      </c>
      <c r="E148" s="222" t="s">
        <v>236</v>
      </c>
      <c r="F148" s="223" t="s">
        <v>237</v>
      </c>
      <c r="G148" s="224" t="s">
        <v>218</v>
      </c>
      <c r="H148" s="225">
        <v>42</v>
      </c>
      <c r="I148" s="226"/>
      <c r="J148" s="227">
        <f>ROUND(I148*H148,2)</f>
        <v>0</v>
      </c>
      <c r="K148" s="223" t="s">
        <v>1</v>
      </c>
      <c r="L148" s="45"/>
      <c r="M148" s="228" t="s">
        <v>1</v>
      </c>
      <c r="N148" s="229" t="s">
        <v>47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118</v>
      </c>
      <c r="AT148" s="232" t="s">
        <v>195</v>
      </c>
      <c r="AU148" s="232" t="s">
        <v>92</v>
      </c>
      <c r="AY148" s="17" t="s">
        <v>193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90</v>
      </c>
      <c r="BK148" s="233">
        <f>ROUND(I148*H148,2)</f>
        <v>0</v>
      </c>
      <c r="BL148" s="17" t="s">
        <v>118</v>
      </c>
      <c r="BM148" s="232" t="s">
        <v>238</v>
      </c>
    </row>
    <row r="149" s="14" customFormat="1">
      <c r="A149" s="14"/>
      <c r="B149" s="245"/>
      <c r="C149" s="246"/>
      <c r="D149" s="236" t="s">
        <v>201</v>
      </c>
      <c r="E149" s="247" t="s">
        <v>1</v>
      </c>
      <c r="F149" s="248" t="s">
        <v>239</v>
      </c>
      <c r="G149" s="246"/>
      <c r="H149" s="249">
        <v>42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201</v>
      </c>
      <c r="AU149" s="255" t="s">
        <v>92</v>
      </c>
      <c r="AV149" s="14" t="s">
        <v>92</v>
      </c>
      <c r="AW149" s="14" t="s">
        <v>38</v>
      </c>
      <c r="AX149" s="14" t="s">
        <v>90</v>
      </c>
      <c r="AY149" s="255" t="s">
        <v>193</v>
      </c>
    </row>
    <row r="150" s="2" customFormat="1" ht="37.8" customHeight="1">
      <c r="A150" s="39"/>
      <c r="B150" s="40"/>
      <c r="C150" s="221" t="s">
        <v>240</v>
      </c>
      <c r="D150" s="221" t="s">
        <v>195</v>
      </c>
      <c r="E150" s="222" t="s">
        <v>241</v>
      </c>
      <c r="F150" s="223" t="s">
        <v>242</v>
      </c>
      <c r="G150" s="224" t="s">
        <v>243</v>
      </c>
      <c r="H150" s="225">
        <v>278.44099999999997</v>
      </c>
      <c r="I150" s="226"/>
      <c r="J150" s="227">
        <f>ROUND(I150*H150,2)</f>
        <v>0</v>
      </c>
      <c r="K150" s="223" t="s">
        <v>199</v>
      </c>
      <c r="L150" s="45"/>
      <c r="M150" s="228" t="s">
        <v>1</v>
      </c>
      <c r="N150" s="229" t="s">
        <v>47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118</v>
      </c>
      <c r="AT150" s="232" t="s">
        <v>195</v>
      </c>
      <c r="AU150" s="232" t="s">
        <v>92</v>
      </c>
      <c r="AY150" s="17" t="s">
        <v>193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90</v>
      </c>
      <c r="BK150" s="233">
        <f>ROUND(I150*H150,2)</f>
        <v>0</v>
      </c>
      <c r="BL150" s="17" t="s">
        <v>118</v>
      </c>
      <c r="BM150" s="232" t="s">
        <v>244</v>
      </c>
    </row>
    <row r="151" s="14" customFormat="1">
      <c r="A151" s="14"/>
      <c r="B151" s="245"/>
      <c r="C151" s="246"/>
      <c r="D151" s="236" t="s">
        <v>201</v>
      </c>
      <c r="E151" s="247" t="s">
        <v>1</v>
      </c>
      <c r="F151" s="248" t="s">
        <v>245</v>
      </c>
      <c r="G151" s="246"/>
      <c r="H151" s="249">
        <v>2810.5500000000002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201</v>
      </c>
      <c r="AU151" s="255" t="s">
        <v>92</v>
      </c>
      <c r="AV151" s="14" t="s">
        <v>92</v>
      </c>
      <c r="AW151" s="14" t="s">
        <v>38</v>
      </c>
      <c r="AX151" s="14" t="s">
        <v>82</v>
      </c>
      <c r="AY151" s="255" t="s">
        <v>193</v>
      </c>
    </row>
    <row r="152" s="14" customFormat="1">
      <c r="A152" s="14"/>
      <c r="B152" s="245"/>
      <c r="C152" s="246"/>
      <c r="D152" s="236" t="s">
        <v>201</v>
      </c>
      <c r="E152" s="247" t="s">
        <v>1</v>
      </c>
      <c r="F152" s="248" t="s">
        <v>246</v>
      </c>
      <c r="G152" s="246"/>
      <c r="H152" s="249">
        <v>2.5129999999999999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201</v>
      </c>
      <c r="AU152" s="255" t="s">
        <v>92</v>
      </c>
      <c r="AV152" s="14" t="s">
        <v>92</v>
      </c>
      <c r="AW152" s="14" t="s">
        <v>38</v>
      </c>
      <c r="AX152" s="14" t="s">
        <v>82</v>
      </c>
      <c r="AY152" s="255" t="s">
        <v>193</v>
      </c>
    </row>
    <row r="153" s="14" customFormat="1">
      <c r="A153" s="14"/>
      <c r="B153" s="245"/>
      <c r="C153" s="246"/>
      <c r="D153" s="236" t="s">
        <v>201</v>
      </c>
      <c r="E153" s="247" t="s">
        <v>1</v>
      </c>
      <c r="F153" s="248" t="s">
        <v>247</v>
      </c>
      <c r="G153" s="246"/>
      <c r="H153" s="249">
        <v>15.119999999999999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201</v>
      </c>
      <c r="AU153" s="255" t="s">
        <v>92</v>
      </c>
      <c r="AV153" s="14" t="s">
        <v>92</v>
      </c>
      <c r="AW153" s="14" t="s">
        <v>38</v>
      </c>
      <c r="AX153" s="14" t="s">
        <v>82</v>
      </c>
      <c r="AY153" s="255" t="s">
        <v>193</v>
      </c>
    </row>
    <row r="154" s="14" customFormat="1">
      <c r="A154" s="14"/>
      <c r="B154" s="245"/>
      <c r="C154" s="246"/>
      <c r="D154" s="236" t="s">
        <v>201</v>
      </c>
      <c r="E154" s="247" t="s">
        <v>1</v>
      </c>
      <c r="F154" s="248" t="s">
        <v>248</v>
      </c>
      <c r="G154" s="246"/>
      <c r="H154" s="249">
        <v>7.6799999999999997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201</v>
      </c>
      <c r="AU154" s="255" t="s">
        <v>92</v>
      </c>
      <c r="AV154" s="14" t="s">
        <v>92</v>
      </c>
      <c r="AW154" s="14" t="s">
        <v>38</v>
      </c>
      <c r="AX154" s="14" t="s">
        <v>82</v>
      </c>
      <c r="AY154" s="255" t="s">
        <v>193</v>
      </c>
    </row>
    <row r="155" s="14" customFormat="1">
      <c r="A155" s="14"/>
      <c r="B155" s="245"/>
      <c r="C155" s="246"/>
      <c r="D155" s="236" t="s">
        <v>201</v>
      </c>
      <c r="E155" s="247" t="s">
        <v>1</v>
      </c>
      <c r="F155" s="248" t="s">
        <v>249</v>
      </c>
      <c r="G155" s="246"/>
      <c r="H155" s="249">
        <v>64.5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201</v>
      </c>
      <c r="AU155" s="255" t="s">
        <v>92</v>
      </c>
      <c r="AV155" s="14" t="s">
        <v>92</v>
      </c>
      <c r="AW155" s="14" t="s">
        <v>38</v>
      </c>
      <c r="AX155" s="14" t="s">
        <v>82</v>
      </c>
      <c r="AY155" s="255" t="s">
        <v>193</v>
      </c>
    </row>
    <row r="156" s="13" customFormat="1">
      <c r="A156" s="13"/>
      <c r="B156" s="234"/>
      <c r="C156" s="235"/>
      <c r="D156" s="236" t="s">
        <v>201</v>
      </c>
      <c r="E156" s="237" t="s">
        <v>1</v>
      </c>
      <c r="F156" s="238" t="s">
        <v>250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201</v>
      </c>
      <c r="AU156" s="244" t="s">
        <v>92</v>
      </c>
      <c r="AV156" s="13" t="s">
        <v>90</v>
      </c>
      <c r="AW156" s="13" t="s">
        <v>38</v>
      </c>
      <c r="AX156" s="13" t="s">
        <v>82</v>
      </c>
      <c r="AY156" s="244" t="s">
        <v>193</v>
      </c>
    </row>
    <row r="157" s="14" customFormat="1">
      <c r="A157" s="14"/>
      <c r="B157" s="245"/>
      <c r="C157" s="246"/>
      <c r="D157" s="236" t="s">
        <v>201</v>
      </c>
      <c r="E157" s="247" t="s">
        <v>1</v>
      </c>
      <c r="F157" s="248" t="s">
        <v>251</v>
      </c>
      <c r="G157" s="246"/>
      <c r="H157" s="249">
        <v>-1020.78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201</v>
      </c>
      <c r="AU157" s="255" t="s">
        <v>92</v>
      </c>
      <c r="AV157" s="14" t="s">
        <v>92</v>
      </c>
      <c r="AW157" s="14" t="s">
        <v>38</v>
      </c>
      <c r="AX157" s="14" t="s">
        <v>82</v>
      </c>
      <c r="AY157" s="255" t="s">
        <v>193</v>
      </c>
    </row>
    <row r="158" s="14" customFormat="1">
      <c r="A158" s="14"/>
      <c r="B158" s="245"/>
      <c r="C158" s="246"/>
      <c r="D158" s="236" t="s">
        <v>201</v>
      </c>
      <c r="E158" s="247" t="s">
        <v>1</v>
      </c>
      <c r="F158" s="248" t="s">
        <v>252</v>
      </c>
      <c r="G158" s="246"/>
      <c r="H158" s="249">
        <v>-1599.222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201</v>
      </c>
      <c r="AU158" s="255" t="s">
        <v>92</v>
      </c>
      <c r="AV158" s="14" t="s">
        <v>92</v>
      </c>
      <c r="AW158" s="14" t="s">
        <v>38</v>
      </c>
      <c r="AX158" s="14" t="s">
        <v>82</v>
      </c>
      <c r="AY158" s="255" t="s">
        <v>193</v>
      </c>
    </row>
    <row r="159" s="14" customFormat="1">
      <c r="A159" s="14"/>
      <c r="B159" s="245"/>
      <c r="C159" s="246"/>
      <c r="D159" s="236" t="s">
        <v>201</v>
      </c>
      <c r="E159" s="247" t="s">
        <v>1</v>
      </c>
      <c r="F159" s="248" t="s">
        <v>253</v>
      </c>
      <c r="G159" s="246"/>
      <c r="H159" s="249">
        <v>-1.9199999999999999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201</v>
      </c>
      <c r="AU159" s="255" t="s">
        <v>92</v>
      </c>
      <c r="AV159" s="14" t="s">
        <v>92</v>
      </c>
      <c r="AW159" s="14" t="s">
        <v>38</v>
      </c>
      <c r="AX159" s="14" t="s">
        <v>82</v>
      </c>
      <c r="AY159" s="255" t="s">
        <v>193</v>
      </c>
    </row>
    <row r="160" s="15" customFormat="1">
      <c r="A160" s="15"/>
      <c r="B160" s="256"/>
      <c r="C160" s="257"/>
      <c r="D160" s="236" t="s">
        <v>201</v>
      </c>
      <c r="E160" s="258" t="s">
        <v>158</v>
      </c>
      <c r="F160" s="259" t="s">
        <v>234</v>
      </c>
      <c r="G160" s="257"/>
      <c r="H160" s="260">
        <v>278.44099999999997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201</v>
      </c>
      <c r="AU160" s="266" t="s">
        <v>92</v>
      </c>
      <c r="AV160" s="15" t="s">
        <v>118</v>
      </c>
      <c r="AW160" s="15" t="s">
        <v>38</v>
      </c>
      <c r="AX160" s="15" t="s">
        <v>90</v>
      </c>
      <c r="AY160" s="266" t="s">
        <v>193</v>
      </c>
    </row>
    <row r="161" s="2" customFormat="1" ht="33" customHeight="1">
      <c r="A161" s="39"/>
      <c r="B161" s="40"/>
      <c r="C161" s="221" t="s">
        <v>254</v>
      </c>
      <c r="D161" s="221" t="s">
        <v>195</v>
      </c>
      <c r="E161" s="222" t="s">
        <v>255</v>
      </c>
      <c r="F161" s="223" t="s">
        <v>256</v>
      </c>
      <c r="G161" s="224" t="s">
        <v>243</v>
      </c>
      <c r="H161" s="225">
        <v>397.34399999999999</v>
      </c>
      <c r="I161" s="226"/>
      <c r="J161" s="227">
        <f>ROUND(I161*H161,2)</f>
        <v>0</v>
      </c>
      <c r="K161" s="223" t="s">
        <v>212</v>
      </c>
      <c r="L161" s="45"/>
      <c r="M161" s="228" t="s">
        <v>1</v>
      </c>
      <c r="N161" s="229" t="s">
        <v>47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118</v>
      </c>
      <c r="AT161" s="232" t="s">
        <v>195</v>
      </c>
      <c r="AU161" s="232" t="s">
        <v>92</v>
      </c>
      <c r="AY161" s="17" t="s">
        <v>193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90</v>
      </c>
      <c r="BK161" s="233">
        <f>ROUND(I161*H161,2)</f>
        <v>0</v>
      </c>
      <c r="BL161" s="17" t="s">
        <v>118</v>
      </c>
      <c r="BM161" s="232" t="s">
        <v>257</v>
      </c>
    </row>
    <row r="162" s="14" customFormat="1">
      <c r="A162" s="14"/>
      <c r="B162" s="245"/>
      <c r="C162" s="246"/>
      <c r="D162" s="236" t="s">
        <v>201</v>
      </c>
      <c r="E162" s="247" t="s">
        <v>148</v>
      </c>
      <c r="F162" s="248" t="s">
        <v>258</v>
      </c>
      <c r="G162" s="246"/>
      <c r="H162" s="249">
        <v>397.34399999999999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201</v>
      </c>
      <c r="AU162" s="255" t="s">
        <v>92</v>
      </c>
      <c r="AV162" s="14" t="s">
        <v>92</v>
      </c>
      <c r="AW162" s="14" t="s">
        <v>38</v>
      </c>
      <c r="AX162" s="14" t="s">
        <v>90</v>
      </c>
      <c r="AY162" s="255" t="s">
        <v>193</v>
      </c>
    </row>
    <row r="163" s="2" customFormat="1" ht="33" customHeight="1">
      <c r="A163" s="39"/>
      <c r="B163" s="40"/>
      <c r="C163" s="221" t="s">
        <v>259</v>
      </c>
      <c r="D163" s="221" t="s">
        <v>195</v>
      </c>
      <c r="E163" s="222" t="s">
        <v>260</v>
      </c>
      <c r="F163" s="223" t="s">
        <v>261</v>
      </c>
      <c r="G163" s="224" t="s">
        <v>243</v>
      </c>
      <c r="H163" s="225">
        <v>156.315</v>
      </c>
      <c r="I163" s="226"/>
      <c r="J163" s="227">
        <f>ROUND(I163*H163,2)</f>
        <v>0</v>
      </c>
      <c r="K163" s="223" t="s">
        <v>212</v>
      </c>
      <c r="L163" s="45"/>
      <c r="M163" s="228" t="s">
        <v>1</v>
      </c>
      <c r="N163" s="229" t="s">
        <v>47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118</v>
      </c>
      <c r="AT163" s="232" t="s">
        <v>195</v>
      </c>
      <c r="AU163" s="232" t="s">
        <v>92</v>
      </c>
      <c r="AY163" s="17" t="s">
        <v>193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90</v>
      </c>
      <c r="BK163" s="233">
        <f>ROUND(I163*H163,2)</f>
        <v>0</v>
      </c>
      <c r="BL163" s="17" t="s">
        <v>118</v>
      </c>
      <c r="BM163" s="232" t="s">
        <v>262</v>
      </c>
    </row>
    <row r="164" s="13" customFormat="1">
      <c r="A164" s="13"/>
      <c r="B164" s="234"/>
      <c r="C164" s="235"/>
      <c r="D164" s="236" t="s">
        <v>201</v>
      </c>
      <c r="E164" s="237" t="s">
        <v>1</v>
      </c>
      <c r="F164" s="238" t="s">
        <v>263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201</v>
      </c>
      <c r="AU164" s="244" t="s">
        <v>92</v>
      </c>
      <c r="AV164" s="13" t="s">
        <v>90</v>
      </c>
      <c r="AW164" s="13" t="s">
        <v>38</v>
      </c>
      <c r="AX164" s="13" t="s">
        <v>82</v>
      </c>
      <c r="AY164" s="244" t="s">
        <v>193</v>
      </c>
    </row>
    <row r="165" s="14" customFormat="1">
      <c r="A165" s="14"/>
      <c r="B165" s="245"/>
      <c r="C165" s="246"/>
      <c r="D165" s="236" t="s">
        <v>201</v>
      </c>
      <c r="E165" s="247" t="s">
        <v>146</v>
      </c>
      <c r="F165" s="248" t="s">
        <v>264</v>
      </c>
      <c r="G165" s="246"/>
      <c r="H165" s="249">
        <v>156.315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201</v>
      </c>
      <c r="AU165" s="255" t="s">
        <v>92</v>
      </c>
      <c r="AV165" s="14" t="s">
        <v>92</v>
      </c>
      <c r="AW165" s="14" t="s">
        <v>38</v>
      </c>
      <c r="AX165" s="14" t="s">
        <v>90</v>
      </c>
      <c r="AY165" s="255" t="s">
        <v>193</v>
      </c>
    </row>
    <row r="166" s="2" customFormat="1" ht="24.15" customHeight="1">
      <c r="A166" s="39"/>
      <c r="B166" s="40"/>
      <c r="C166" s="221" t="s">
        <v>265</v>
      </c>
      <c r="D166" s="221" t="s">
        <v>195</v>
      </c>
      <c r="E166" s="222" t="s">
        <v>266</v>
      </c>
      <c r="F166" s="223" t="s">
        <v>267</v>
      </c>
      <c r="G166" s="224" t="s">
        <v>243</v>
      </c>
      <c r="H166" s="225">
        <v>2.3319999999999999</v>
      </c>
      <c r="I166" s="226"/>
      <c r="J166" s="227">
        <f>ROUND(I166*H166,2)</f>
        <v>0</v>
      </c>
      <c r="K166" s="223" t="s">
        <v>199</v>
      </c>
      <c r="L166" s="45"/>
      <c r="M166" s="228" t="s">
        <v>1</v>
      </c>
      <c r="N166" s="229" t="s">
        <v>47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118</v>
      </c>
      <c r="AT166" s="232" t="s">
        <v>195</v>
      </c>
      <c r="AU166" s="232" t="s">
        <v>92</v>
      </c>
      <c r="AY166" s="17" t="s">
        <v>193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90</v>
      </c>
      <c r="BK166" s="233">
        <f>ROUND(I166*H166,2)</f>
        <v>0</v>
      </c>
      <c r="BL166" s="17" t="s">
        <v>118</v>
      </c>
      <c r="BM166" s="232" t="s">
        <v>268</v>
      </c>
    </row>
    <row r="167" s="14" customFormat="1">
      <c r="A167" s="14"/>
      <c r="B167" s="245"/>
      <c r="C167" s="246"/>
      <c r="D167" s="236" t="s">
        <v>201</v>
      </c>
      <c r="E167" s="247" t="s">
        <v>110</v>
      </c>
      <c r="F167" s="248" t="s">
        <v>269</v>
      </c>
      <c r="G167" s="246"/>
      <c r="H167" s="249">
        <v>2.3319999999999999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201</v>
      </c>
      <c r="AU167" s="255" t="s">
        <v>92</v>
      </c>
      <c r="AV167" s="14" t="s">
        <v>92</v>
      </c>
      <c r="AW167" s="14" t="s">
        <v>38</v>
      </c>
      <c r="AX167" s="14" t="s">
        <v>90</v>
      </c>
      <c r="AY167" s="255" t="s">
        <v>193</v>
      </c>
    </row>
    <row r="168" s="2" customFormat="1" ht="24.15" customHeight="1">
      <c r="A168" s="39"/>
      <c r="B168" s="40"/>
      <c r="C168" s="221" t="s">
        <v>270</v>
      </c>
      <c r="D168" s="221" t="s">
        <v>195</v>
      </c>
      <c r="E168" s="222" t="s">
        <v>271</v>
      </c>
      <c r="F168" s="223" t="s">
        <v>272</v>
      </c>
      <c r="G168" s="224" t="s">
        <v>198</v>
      </c>
      <c r="H168" s="225">
        <v>268.19999999999999</v>
      </c>
      <c r="I168" s="226"/>
      <c r="J168" s="227">
        <f>ROUND(I168*H168,2)</f>
        <v>0</v>
      </c>
      <c r="K168" s="223" t="s">
        <v>212</v>
      </c>
      <c r="L168" s="45"/>
      <c r="M168" s="228" t="s">
        <v>1</v>
      </c>
      <c r="N168" s="229" t="s">
        <v>47</v>
      </c>
      <c r="O168" s="92"/>
      <c r="P168" s="230">
        <f>O168*H168</f>
        <v>0</v>
      </c>
      <c r="Q168" s="230">
        <v>0.00084999999999999995</v>
      </c>
      <c r="R168" s="230">
        <f>Q168*H168</f>
        <v>0.22796999999999998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118</v>
      </c>
      <c r="AT168" s="232" t="s">
        <v>195</v>
      </c>
      <c r="AU168" s="232" t="s">
        <v>92</v>
      </c>
      <c r="AY168" s="17" t="s">
        <v>193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90</v>
      </c>
      <c r="BK168" s="233">
        <f>ROUND(I168*H168,2)</f>
        <v>0</v>
      </c>
      <c r="BL168" s="17" t="s">
        <v>118</v>
      </c>
      <c r="BM168" s="232" t="s">
        <v>273</v>
      </c>
    </row>
    <row r="169" s="14" customFormat="1">
      <c r="A169" s="14"/>
      <c r="B169" s="245"/>
      <c r="C169" s="246"/>
      <c r="D169" s="236" t="s">
        <v>201</v>
      </c>
      <c r="E169" s="247" t="s">
        <v>138</v>
      </c>
      <c r="F169" s="248" t="s">
        <v>274</v>
      </c>
      <c r="G169" s="246"/>
      <c r="H169" s="249">
        <v>268.19999999999999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201</v>
      </c>
      <c r="AU169" s="255" t="s">
        <v>92</v>
      </c>
      <c r="AV169" s="14" t="s">
        <v>92</v>
      </c>
      <c r="AW169" s="14" t="s">
        <v>38</v>
      </c>
      <c r="AX169" s="14" t="s">
        <v>90</v>
      </c>
      <c r="AY169" s="255" t="s">
        <v>193</v>
      </c>
    </row>
    <row r="170" s="2" customFormat="1" ht="24.15" customHeight="1">
      <c r="A170" s="39"/>
      <c r="B170" s="40"/>
      <c r="C170" s="221" t="s">
        <v>275</v>
      </c>
      <c r="D170" s="221" t="s">
        <v>195</v>
      </c>
      <c r="E170" s="222" t="s">
        <v>276</v>
      </c>
      <c r="F170" s="223" t="s">
        <v>277</v>
      </c>
      <c r="G170" s="224" t="s">
        <v>198</v>
      </c>
      <c r="H170" s="225">
        <v>268.19999999999999</v>
      </c>
      <c r="I170" s="226"/>
      <c r="J170" s="227">
        <f>ROUND(I170*H170,2)</f>
        <v>0</v>
      </c>
      <c r="K170" s="223" t="s">
        <v>212</v>
      </c>
      <c r="L170" s="45"/>
      <c r="M170" s="228" t="s">
        <v>1</v>
      </c>
      <c r="N170" s="229" t="s">
        <v>47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118</v>
      </c>
      <c r="AT170" s="232" t="s">
        <v>195</v>
      </c>
      <c r="AU170" s="232" t="s">
        <v>92</v>
      </c>
      <c r="AY170" s="17" t="s">
        <v>193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90</v>
      </c>
      <c r="BK170" s="233">
        <f>ROUND(I170*H170,2)</f>
        <v>0</v>
      </c>
      <c r="BL170" s="17" t="s">
        <v>118</v>
      </c>
      <c r="BM170" s="232" t="s">
        <v>278</v>
      </c>
    </row>
    <row r="171" s="14" customFormat="1">
      <c r="A171" s="14"/>
      <c r="B171" s="245"/>
      <c r="C171" s="246"/>
      <c r="D171" s="236" t="s">
        <v>201</v>
      </c>
      <c r="E171" s="247" t="s">
        <v>1</v>
      </c>
      <c r="F171" s="248" t="s">
        <v>138</v>
      </c>
      <c r="G171" s="246"/>
      <c r="H171" s="249">
        <v>268.19999999999999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201</v>
      </c>
      <c r="AU171" s="255" t="s">
        <v>92</v>
      </c>
      <c r="AV171" s="14" t="s">
        <v>92</v>
      </c>
      <c r="AW171" s="14" t="s">
        <v>38</v>
      </c>
      <c r="AX171" s="14" t="s">
        <v>90</v>
      </c>
      <c r="AY171" s="255" t="s">
        <v>193</v>
      </c>
    </row>
    <row r="172" s="2" customFormat="1" ht="37.8" customHeight="1">
      <c r="A172" s="39"/>
      <c r="B172" s="40"/>
      <c r="C172" s="221" t="s">
        <v>279</v>
      </c>
      <c r="D172" s="221" t="s">
        <v>195</v>
      </c>
      <c r="E172" s="222" t="s">
        <v>280</v>
      </c>
      <c r="F172" s="223" t="s">
        <v>281</v>
      </c>
      <c r="G172" s="224" t="s">
        <v>243</v>
      </c>
      <c r="H172" s="225">
        <v>832.10000000000002</v>
      </c>
      <c r="I172" s="226"/>
      <c r="J172" s="227">
        <f>ROUND(I172*H172,2)</f>
        <v>0</v>
      </c>
      <c r="K172" s="223" t="s">
        <v>199</v>
      </c>
      <c r="L172" s="45"/>
      <c r="M172" s="228" t="s">
        <v>1</v>
      </c>
      <c r="N172" s="229" t="s">
        <v>47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118</v>
      </c>
      <c r="AT172" s="232" t="s">
        <v>195</v>
      </c>
      <c r="AU172" s="232" t="s">
        <v>92</v>
      </c>
      <c r="AY172" s="17" t="s">
        <v>193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90</v>
      </c>
      <c r="BK172" s="233">
        <f>ROUND(I172*H172,2)</f>
        <v>0</v>
      </c>
      <c r="BL172" s="17" t="s">
        <v>118</v>
      </c>
      <c r="BM172" s="232" t="s">
        <v>282</v>
      </c>
    </row>
    <row r="173" s="13" customFormat="1">
      <c r="A173" s="13"/>
      <c r="B173" s="234"/>
      <c r="C173" s="235"/>
      <c r="D173" s="236" t="s">
        <v>201</v>
      </c>
      <c r="E173" s="237" t="s">
        <v>1</v>
      </c>
      <c r="F173" s="238" t="s">
        <v>283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201</v>
      </c>
      <c r="AU173" s="244" t="s">
        <v>92</v>
      </c>
      <c r="AV173" s="13" t="s">
        <v>90</v>
      </c>
      <c r="AW173" s="13" t="s">
        <v>38</v>
      </c>
      <c r="AX173" s="13" t="s">
        <v>82</v>
      </c>
      <c r="AY173" s="244" t="s">
        <v>193</v>
      </c>
    </row>
    <row r="174" s="13" customFormat="1">
      <c r="A174" s="13"/>
      <c r="B174" s="234"/>
      <c r="C174" s="235"/>
      <c r="D174" s="236" t="s">
        <v>201</v>
      </c>
      <c r="E174" s="237" t="s">
        <v>1</v>
      </c>
      <c r="F174" s="238" t="s">
        <v>284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201</v>
      </c>
      <c r="AU174" s="244" t="s">
        <v>92</v>
      </c>
      <c r="AV174" s="13" t="s">
        <v>90</v>
      </c>
      <c r="AW174" s="13" t="s">
        <v>38</v>
      </c>
      <c r="AX174" s="13" t="s">
        <v>82</v>
      </c>
      <c r="AY174" s="244" t="s">
        <v>193</v>
      </c>
    </row>
    <row r="175" s="14" customFormat="1">
      <c r="A175" s="14"/>
      <c r="B175" s="245"/>
      <c r="C175" s="246"/>
      <c r="D175" s="236" t="s">
        <v>201</v>
      </c>
      <c r="E175" s="247" t="s">
        <v>134</v>
      </c>
      <c r="F175" s="248" t="s">
        <v>285</v>
      </c>
      <c r="G175" s="246"/>
      <c r="H175" s="249">
        <v>832.10000000000002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201</v>
      </c>
      <c r="AU175" s="255" t="s">
        <v>92</v>
      </c>
      <c r="AV175" s="14" t="s">
        <v>92</v>
      </c>
      <c r="AW175" s="14" t="s">
        <v>38</v>
      </c>
      <c r="AX175" s="14" t="s">
        <v>90</v>
      </c>
      <c r="AY175" s="255" t="s">
        <v>193</v>
      </c>
    </row>
    <row r="176" s="2" customFormat="1" ht="37.8" customHeight="1">
      <c r="A176" s="39"/>
      <c r="B176" s="40"/>
      <c r="C176" s="221" t="s">
        <v>8</v>
      </c>
      <c r="D176" s="221" t="s">
        <v>195</v>
      </c>
      <c r="E176" s="222" t="s">
        <v>286</v>
      </c>
      <c r="F176" s="223" t="s">
        <v>287</v>
      </c>
      <c r="G176" s="224" t="s">
        <v>243</v>
      </c>
      <c r="H176" s="225">
        <v>7526.3100000000004</v>
      </c>
      <c r="I176" s="226"/>
      <c r="J176" s="227">
        <f>ROUND(I176*H176,2)</f>
        <v>0</v>
      </c>
      <c r="K176" s="223" t="s">
        <v>199</v>
      </c>
      <c r="L176" s="45"/>
      <c r="M176" s="228" t="s">
        <v>1</v>
      </c>
      <c r="N176" s="229" t="s">
        <v>47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118</v>
      </c>
      <c r="AT176" s="232" t="s">
        <v>195</v>
      </c>
      <c r="AU176" s="232" t="s">
        <v>92</v>
      </c>
      <c r="AY176" s="17" t="s">
        <v>193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90</v>
      </c>
      <c r="BK176" s="233">
        <f>ROUND(I176*H176,2)</f>
        <v>0</v>
      </c>
      <c r="BL176" s="17" t="s">
        <v>118</v>
      </c>
      <c r="BM176" s="232" t="s">
        <v>288</v>
      </c>
    </row>
    <row r="177" s="13" customFormat="1">
      <c r="A177" s="13"/>
      <c r="B177" s="234"/>
      <c r="C177" s="235"/>
      <c r="D177" s="236" t="s">
        <v>201</v>
      </c>
      <c r="E177" s="237" t="s">
        <v>1</v>
      </c>
      <c r="F177" s="238" t="s">
        <v>283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201</v>
      </c>
      <c r="AU177" s="244" t="s">
        <v>92</v>
      </c>
      <c r="AV177" s="13" t="s">
        <v>90</v>
      </c>
      <c r="AW177" s="13" t="s">
        <v>38</v>
      </c>
      <c r="AX177" s="13" t="s">
        <v>82</v>
      </c>
      <c r="AY177" s="244" t="s">
        <v>193</v>
      </c>
    </row>
    <row r="178" s="13" customFormat="1">
      <c r="A178" s="13"/>
      <c r="B178" s="234"/>
      <c r="C178" s="235"/>
      <c r="D178" s="236" t="s">
        <v>201</v>
      </c>
      <c r="E178" s="237" t="s">
        <v>1</v>
      </c>
      <c r="F178" s="238" t="s">
        <v>284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201</v>
      </c>
      <c r="AU178" s="244" t="s">
        <v>92</v>
      </c>
      <c r="AV178" s="13" t="s">
        <v>90</v>
      </c>
      <c r="AW178" s="13" t="s">
        <v>38</v>
      </c>
      <c r="AX178" s="13" t="s">
        <v>82</v>
      </c>
      <c r="AY178" s="244" t="s">
        <v>193</v>
      </c>
    </row>
    <row r="179" s="14" customFormat="1">
      <c r="A179" s="14"/>
      <c r="B179" s="245"/>
      <c r="C179" s="246"/>
      <c r="D179" s="236" t="s">
        <v>201</v>
      </c>
      <c r="E179" s="247" t="s">
        <v>1</v>
      </c>
      <c r="F179" s="248" t="s">
        <v>289</v>
      </c>
      <c r="G179" s="246"/>
      <c r="H179" s="249">
        <v>7526.3100000000004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201</v>
      </c>
      <c r="AU179" s="255" t="s">
        <v>92</v>
      </c>
      <c r="AV179" s="14" t="s">
        <v>92</v>
      </c>
      <c r="AW179" s="14" t="s">
        <v>38</v>
      </c>
      <c r="AX179" s="14" t="s">
        <v>90</v>
      </c>
      <c r="AY179" s="255" t="s">
        <v>193</v>
      </c>
    </row>
    <row r="180" s="2" customFormat="1" ht="37.8" customHeight="1">
      <c r="A180" s="39"/>
      <c r="B180" s="40"/>
      <c r="C180" s="221" t="s">
        <v>290</v>
      </c>
      <c r="D180" s="221" t="s">
        <v>195</v>
      </c>
      <c r="E180" s="222" t="s">
        <v>291</v>
      </c>
      <c r="F180" s="223" t="s">
        <v>292</v>
      </c>
      <c r="G180" s="224" t="s">
        <v>243</v>
      </c>
      <c r="H180" s="225">
        <v>4.4400000000000004</v>
      </c>
      <c r="I180" s="226"/>
      <c r="J180" s="227">
        <f>ROUND(I180*H180,2)</f>
        <v>0</v>
      </c>
      <c r="K180" s="223" t="s">
        <v>199</v>
      </c>
      <c r="L180" s="45"/>
      <c r="M180" s="228" t="s">
        <v>1</v>
      </c>
      <c r="N180" s="229" t="s">
        <v>47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118</v>
      </c>
      <c r="AT180" s="232" t="s">
        <v>195</v>
      </c>
      <c r="AU180" s="232" t="s">
        <v>92</v>
      </c>
      <c r="AY180" s="17" t="s">
        <v>193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90</v>
      </c>
      <c r="BK180" s="233">
        <f>ROUND(I180*H180,2)</f>
        <v>0</v>
      </c>
      <c r="BL180" s="17" t="s">
        <v>118</v>
      </c>
      <c r="BM180" s="232" t="s">
        <v>293</v>
      </c>
    </row>
    <row r="181" s="13" customFormat="1">
      <c r="A181" s="13"/>
      <c r="B181" s="234"/>
      <c r="C181" s="235"/>
      <c r="D181" s="236" t="s">
        <v>201</v>
      </c>
      <c r="E181" s="237" t="s">
        <v>1</v>
      </c>
      <c r="F181" s="238" t="s">
        <v>283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201</v>
      </c>
      <c r="AU181" s="244" t="s">
        <v>92</v>
      </c>
      <c r="AV181" s="13" t="s">
        <v>90</v>
      </c>
      <c r="AW181" s="13" t="s">
        <v>38</v>
      </c>
      <c r="AX181" s="13" t="s">
        <v>82</v>
      </c>
      <c r="AY181" s="244" t="s">
        <v>193</v>
      </c>
    </row>
    <row r="182" s="13" customFormat="1">
      <c r="A182" s="13"/>
      <c r="B182" s="234"/>
      <c r="C182" s="235"/>
      <c r="D182" s="236" t="s">
        <v>201</v>
      </c>
      <c r="E182" s="237" t="s">
        <v>1</v>
      </c>
      <c r="F182" s="238" t="s">
        <v>284</v>
      </c>
      <c r="G182" s="235"/>
      <c r="H182" s="237" t="s">
        <v>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201</v>
      </c>
      <c r="AU182" s="244" t="s">
        <v>92</v>
      </c>
      <c r="AV182" s="13" t="s">
        <v>90</v>
      </c>
      <c r="AW182" s="13" t="s">
        <v>38</v>
      </c>
      <c r="AX182" s="13" t="s">
        <v>82</v>
      </c>
      <c r="AY182" s="244" t="s">
        <v>193</v>
      </c>
    </row>
    <row r="183" s="14" customFormat="1">
      <c r="A183" s="14"/>
      <c r="B183" s="245"/>
      <c r="C183" s="246"/>
      <c r="D183" s="236" t="s">
        <v>201</v>
      </c>
      <c r="E183" s="247" t="s">
        <v>128</v>
      </c>
      <c r="F183" s="248" t="s">
        <v>294</v>
      </c>
      <c r="G183" s="246"/>
      <c r="H183" s="249">
        <v>4.4400000000000004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201</v>
      </c>
      <c r="AU183" s="255" t="s">
        <v>92</v>
      </c>
      <c r="AV183" s="14" t="s">
        <v>92</v>
      </c>
      <c r="AW183" s="14" t="s">
        <v>38</v>
      </c>
      <c r="AX183" s="14" t="s">
        <v>90</v>
      </c>
      <c r="AY183" s="255" t="s">
        <v>193</v>
      </c>
    </row>
    <row r="184" s="2" customFormat="1" ht="37.8" customHeight="1">
      <c r="A184" s="39"/>
      <c r="B184" s="40"/>
      <c r="C184" s="221" t="s">
        <v>295</v>
      </c>
      <c r="D184" s="221" t="s">
        <v>195</v>
      </c>
      <c r="E184" s="222" t="s">
        <v>296</v>
      </c>
      <c r="F184" s="223" t="s">
        <v>297</v>
      </c>
      <c r="G184" s="224" t="s">
        <v>243</v>
      </c>
      <c r="H184" s="225">
        <v>44.399999999999999</v>
      </c>
      <c r="I184" s="226"/>
      <c r="J184" s="227">
        <f>ROUND(I184*H184,2)</f>
        <v>0</v>
      </c>
      <c r="K184" s="223" t="s">
        <v>199</v>
      </c>
      <c r="L184" s="45"/>
      <c r="M184" s="228" t="s">
        <v>1</v>
      </c>
      <c r="N184" s="229" t="s">
        <v>47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118</v>
      </c>
      <c r="AT184" s="232" t="s">
        <v>195</v>
      </c>
      <c r="AU184" s="232" t="s">
        <v>92</v>
      </c>
      <c r="AY184" s="17" t="s">
        <v>193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90</v>
      </c>
      <c r="BK184" s="233">
        <f>ROUND(I184*H184,2)</f>
        <v>0</v>
      </c>
      <c r="BL184" s="17" t="s">
        <v>118</v>
      </c>
      <c r="BM184" s="232" t="s">
        <v>298</v>
      </c>
    </row>
    <row r="185" s="13" customFormat="1">
      <c r="A185" s="13"/>
      <c r="B185" s="234"/>
      <c r="C185" s="235"/>
      <c r="D185" s="236" t="s">
        <v>201</v>
      </c>
      <c r="E185" s="237" t="s">
        <v>1</v>
      </c>
      <c r="F185" s="238" t="s">
        <v>283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201</v>
      </c>
      <c r="AU185" s="244" t="s">
        <v>92</v>
      </c>
      <c r="AV185" s="13" t="s">
        <v>90</v>
      </c>
      <c r="AW185" s="13" t="s">
        <v>38</v>
      </c>
      <c r="AX185" s="13" t="s">
        <v>82</v>
      </c>
      <c r="AY185" s="244" t="s">
        <v>193</v>
      </c>
    </row>
    <row r="186" s="13" customFormat="1">
      <c r="A186" s="13"/>
      <c r="B186" s="234"/>
      <c r="C186" s="235"/>
      <c r="D186" s="236" t="s">
        <v>201</v>
      </c>
      <c r="E186" s="237" t="s">
        <v>1</v>
      </c>
      <c r="F186" s="238" t="s">
        <v>284</v>
      </c>
      <c r="G186" s="235"/>
      <c r="H186" s="237" t="s">
        <v>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201</v>
      </c>
      <c r="AU186" s="244" t="s">
        <v>92</v>
      </c>
      <c r="AV186" s="13" t="s">
        <v>90</v>
      </c>
      <c r="AW186" s="13" t="s">
        <v>38</v>
      </c>
      <c r="AX186" s="13" t="s">
        <v>82</v>
      </c>
      <c r="AY186" s="244" t="s">
        <v>193</v>
      </c>
    </row>
    <row r="187" s="14" customFormat="1">
      <c r="A187" s="14"/>
      <c r="B187" s="245"/>
      <c r="C187" s="246"/>
      <c r="D187" s="236" t="s">
        <v>201</v>
      </c>
      <c r="E187" s="247" t="s">
        <v>1</v>
      </c>
      <c r="F187" s="248" t="s">
        <v>299</v>
      </c>
      <c r="G187" s="246"/>
      <c r="H187" s="249">
        <v>44.399999999999999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201</v>
      </c>
      <c r="AU187" s="255" t="s">
        <v>92</v>
      </c>
      <c r="AV187" s="14" t="s">
        <v>92</v>
      </c>
      <c r="AW187" s="14" t="s">
        <v>38</v>
      </c>
      <c r="AX187" s="14" t="s">
        <v>90</v>
      </c>
      <c r="AY187" s="255" t="s">
        <v>193</v>
      </c>
    </row>
    <row r="188" s="2" customFormat="1" ht="33" customHeight="1">
      <c r="A188" s="39"/>
      <c r="B188" s="40"/>
      <c r="C188" s="221" t="s">
        <v>300</v>
      </c>
      <c r="D188" s="221" t="s">
        <v>195</v>
      </c>
      <c r="E188" s="222" t="s">
        <v>301</v>
      </c>
      <c r="F188" s="223" t="s">
        <v>302</v>
      </c>
      <c r="G188" s="224" t="s">
        <v>303</v>
      </c>
      <c r="H188" s="225">
        <v>1414.5699999999999</v>
      </c>
      <c r="I188" s="226"/>
      <c r="J188" s="227">
        <f>ROUND(I188*H188,2)</f>
        <v>0</v>
      </c>
      <c r="K188" s="223" t="s">
        <v>212</v>
      </c>
      <c r="L188" s="45"/>
      <c r="M188" s="228" t="s">
        <v>1</v>
      </c>
      <c r="N188" s="229" t="s">
        <v>47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118</v>
      </c>
      <c r="AT188" s="232" t="s">
        <v>195</v>
      </c>
      <c r="AU188" s="232" t="s">
        <v>92</v>
      </c>
      <c r="AY188" s="17" t="s">
        <v>193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90</v>
      </c>
      <c r="BK188" s="233">
        <f>ROUND(I188*H188,2)</f>
        <v>0</v>
      </c>
      <c r="BL188" s="17" t="s">
        <v>118</v>
      </c>
      <c r="BM188" s="232" t="s">
        <v>304</v>
      </c>
    </row>
    <row r="189" s="14" customFormat="1">
      <c r="A189" s="14"/>
      <c r="B189" s="245"/>
      <c r="C189" s="246"/>
      <c r="D189" s="236" t="s">
        <v>201</v>
      </c>
      <c r="E189" s="247" t="s">
        <v>1</v>
      </c>
      <c r="F189" s="248" t="s">
        <v>305</v>
      </c>
      <c r="G189" s="246"/>
      <c r="H189" s="249">
        <v>1414.5699999999999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201</v>
      </c>
      <c r="AU189" s="255" t="s">
        <v>92</v>
      </c>
      <c r="AV189" s="14" t="s">
        <v>92</v>
      </c>
      <c r="AW189" s="14" t="s">
        <v>38</v>
      </c>
      <c r="AX189" s="14" t="s">
        <v>90</v>
      </c>
      <c r="AY189" s="255" t="s">
        <v>193</v>
      </c>
    </row>
    <row r="190" s="2" customFormat="1" ht="24.15" customHeight="1">
      <c r="A190" s="39"/>
      <c r="B190" s="40"/>
      <c r="C190" s="221" t="s">
        <v>306</v>
      </c>
      <c r="D190" s="221" t="s">
        <v>195</v>
      </c>
      <c r="E190" s="222" t="s">
        <v>307</v>
      </c>
      <c r="F190" s="223" t="s">
        <v>308</v>
      </c>
      <c r="G190" s="224" t="s">
        <v>243</v>
      </c>
      <c r="H190" s="225">
        <v>118.035</v>
      </c>
      <c r="I190" s="226"/>
      <c r="J190" s="227">
        <f>ROUND(I190*H190,2)</f>
        <v>0</v>
      </c>
      <c r="K190" s="223" t="s">
        <v>212</v>
      </c>
      <c r="L190" s="45"/>
      <c r="M190" s="228" t="s">
        <v>1</v>
      </c>
      <c r="N190" s="229" t="s">
        <v>47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118</v>
      </c>
      <c r="AT190" s="232" t="s">
        <v>195</v>
      </c>
      <c r="AU190" s="232" t="s">
        <v>92</v>
      </c>
      <c r="AY190" s="17" t="s">
        <v>193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90</v>
      </c>
      <c r="BK190" s="233">
        <f>ROUND(I190*H190,2)</f>
        <v>0</v>
      </c>
      <c r="BL190" s="17" t="s">
        <v>118</v>
      </c>
      <c r="BM190" s="232" t="s">
        <v>309</v>
      </c>
    </row>
    <row r="191" s="14" customFormat="1">
      <c r="A191" s="14"/>
      <c r="B191" s="245"/>
      <c r="C191" s="246"/>
      <c r="D191" s="236" t="s">
        <v>201</v>
      </c>
      <c r="E191" s="247" t="s">
        <v>162</v>
      </c>
      <c r="F191" s="248" t="s">
        <v>310</v>
      </c>
      <c r="G191" s="246"/>
      <c r="H191" s="249">
        <v>118.035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201</v>
      </c>
      <c r="AU191" s="255" t="s">
        <v>92</v>
      </c>
      <c r="AV191" s="14" t="s">
        <v>92</v>
      </c>
      <c r="AW191" s="14" t="s">
        <v>38</v>
      </c>
      <c r="AX191" s="14" t="s">
        <v>90</v>
      </c>
      <c r="AY191" s="255" t="s">
        <v>193</v>
      </c>
    </row>
    <row r="192" s="2" customFormat="1" ht="24.15" customHeight="1">
      <c r="A192" s="39"/>
      <c r="B192" s="40"/>
      <c r="C192" s="221" t="s">
        <v>311</v>
      </c>
      <c r="D192" s="221" t="s">
        <v>195</v>
      </c>
      <c r="E192" s="222" t="s">
        <v>312</v>
      </c>
      <c r="F192" s="223" t="s">
        <v>313</v>
      </c>
      <c r="G192" s="224" t="s">
        <v>243</v>
      </c>
      <c r="H192" s="225">
        <v>42.944000000000003</v>
      </c>
      <c r="I192" s="226"/>
      <c r="J192" s="227">
        <f>ROUND(I192*H192,2)</f>
        <v>0</v>
      </c>
      <c r="K192" s="223" t="s">
        <v>199</v>
      </c>
      <c r="L192" s="45"/>
      <c r="M192" s="228" t="s">
        <v>1</v>
      </c>
      <c r="N192" s="229" t="s">
        <v>47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118</v>
      </c>
      <c r="AT192" s="232" t="s">
        <v>195</v>
      </c>
      <c r="AU192" s="232" t="s">
        <v>92</v>
      </c>
      <c r="AY192" s="17" t="s">
        <v>193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90</v>
      </c>
      <c r="BK192" s="233">
        <f>ROUND(I192*H192,2)</f>
        <v>0</v>
      </c>
      <c r="BL192" s="17" t="s">
        <v>118</v>
      </c>
      <c r="BM192" s="232" t="s">
        <v>314</v>
      </c>
    </row>
    <row r="193" s="14" customFormat="1">
      <c r="A193" s="14"/>
      <c r="B193" s="245"/>
      <c r="C193" s="246"/>
      <c r="D193" s="236" t="s">
        <v>201</v>
      </c>
      <c r="E193" s="247" t="s">
        <v>106</v>
      </c>
      <c r="F193" s="248" t="s">
        <v>315</v>
      </c>
      <c r="G193" s="246"/>
      <c r="H193" s="249">
        <v>42.944000000000003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201</v>
      </c>
      <c r="AU193" s="255" t="s">
        <v>92</v>
      </c>
      <c r="AV193" s="14" t="s">
        <v>92</v>
      </c>
      <c r="AW193" s="14" t="s">
        <v>38</v>
      </c>
      <c r="AX193" s="14" t="s">
        <v>90</v>
      </c>
      <c r="AY193" s="255" t="s">
        <v>193</v>
      </c>
    </row>
    <row r="194" s="2" customFormat="1" ht="16.5" customHeight="1">
      <c r="A194" s="39"/>
      <c r="B194" s="40"/>
      <c r="C194" s="267" t="s">
        <v>7</v>
      </c>
      <c r="D194" s="267" t="s">
        <v>316</v>
      </c>
      <c r="E194" s="268" t="s">
        <v>317</v>
      </c>
      <c r="F194" s="269" t="s">
        <v>318</v>
      </c>
      <c r="G194" s="270" t="s">
        <v>303</v>
      </c>
      <c r="H194" s="271">
        <v>371.86099999999999</v>
      </c>
      <c r="I194" s="272"/>
      <c r="J194" s="273">
        <f>ROUND(I194*H194,2)</f>
        <v>0</v>
      </c>
      <c r="K194" s="269" t="s">
        <v>212</v>
      </c>
      <c r="L194" s="274"/>
      <c r="M194" s="275" t="s">
        <v>1</v>
      </c>
      <c r="N194" s="276" t="s">
        <v>47</v>
      </c>
      <c r="O194" s="92"/>
      <c r="P194" s="230">
        <f>O194*H194</f>
        <v>0</v>
      </c>
      <c r="Q194" s="230">
        <v>1</v>
      </c>
      <c r="R194" s="230">
        <f>Q194*H194</f>
        <v>371.86099999999999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240</v>
      </c>
      <c r="AT194" s="232" t="s">
        <v>316</v>
      </c>
      <c r="AU194" s="232" t="s">
        <v>92</v>
      </c>
      <c r="AY194" s="17" t="s">
        <v>193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90</v>
      </c>
      <c r="BK194" s="233">
        <f>ROUND(I194*H194,2)</f>
        <v>0</v>
      </c>
      <c r="BL194" s="17" t="s">
        <v>118</v>
      </c>
      <c r="BM194" s="232" t="s">
        <v>319</v>
      </c>
    </row>
    <row r="195" s="13" customFormat="1">
      <c r="A195" s="13"/>
      <c r="B195" s="234"/>
      <c r="C195" s="235"/>
      <c r="D195" s="236" t="s">
        <v>201</v>
      </c>
      <c r="E195" s="237" t="s">
        <v>1</v>
      </c>
      <c r="F195" s="238" t="s">
        <v>320</v>
      </c>
      <c r="G195" s="235"/>
      <c r="H195" s="237" t="s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201</v>
      </c>
      <c r="AU195" s="244" t="s">
        <v>92</v>
      </c>
      <c r="AV195" s="13" t="s">
        <v>90</v>
      </c>
      <c r="AW195" s="13" t="s">
        <v>38</v>
      </c>
      <c r="AX195" s="13" t="s">
        <v>82</v>
      </c>
      <c r="AY195" s="244" t="s">
        <v>193</v>
      </c>
    </row>
    <row r="196" s="14" customFormat="1">
      <c r="A196" s="14"/>
      <c r="B196" s="245"/>
      <c r="C196" s="246"/>
      <c r="D196" s="236" t="s">
        <v>201</v>
      </c>
      <c r="E196" s="247" t="s">
        <v>1</v>
      </c>
      <c r="F196" s="248" t="s">
        <v>321</v>
      </c>
      <c r="G196" s="246"/>
      <c r="H196" s="249">
        <v>371.86099999999999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201</v>
      </c>
      <c r="AU196" s="255" t="s">
        <v>92</v>
      </c>
      <c r="AV196" s="14" t="s">
        <v>92</v>
      </c>
      <c r="AW196" s="14" t="s">
        <v>38</v>
      </c>
      <c r="AX196" s="14" t="s">
        <v>90</v>
      </c>
      <c r="AY196" s="255" t="s">
        <v>193</v>
      </c>
    </row>
    <row r="197" s="2" customFormat="1" ht="24.15" customHeight="1">
      <c r="A197" s="39"/>
      <c r="B197" s="40"/>
      <c r="C197" s="221" t="s">
        <v>322</v>
      </c>
      <c r="D197" s="221" t="s">
        <v>195</v>
      </c>
      <c r="E197" s="222" t="s">
        <v>323</v>
      </c>
      <c r="F197" s="223" t="s">
        <v>324</v>
      </c>
      <c r="G197" s="224" t="s">
        <v>198</v>
      </c>
      <c r="H197" s="225">
        <v>430</v>
      </c>
      <c r="I197" s="226"/>
      <c r="J197" s="227">
        <f>ROUND(I197*H197,2)</f>
        <v>0</v>
      </c>
      <c r="K197" s="223" t="s">
        <v>199</v>
      </c>
      <c r="L197" s="45"/>
      <c r="M197" s="228" t="s">
        <v>1</v>
      </c>
      <c r="N197" s="229" t="s">
        <v>47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118</v>
      </c>
      <c r="AT197" s="232" t="s">
        <v>195</v>
      </c>
      <c r="AU197" s="232" t="s">
        <v>92</v>
      </c>
      <c r="AY197" s="17" t="s">
        <v>193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90</v>
      </c>
      <c r="BK197" s="233">
        <f>ROUND(I197*H197,2)</f>
        <v>0</v>
      </c>
      <c r="BL197" s="17" t="s">
        <v>118</v>
      </c>
      <c r="BM197" s="232" t="s">
        <v>325</v>
      </c>
    </row>
    <row r="198" s="14" customFormat="1">
      <c r="A198" s="14"/>
      <c r="B198" s="245"/>
      <c r="C198" s="246"/>
      <c r="D198" s="236" t="s">
        <v>201</v>
      </c>
      <c r="E198" s="247" t="s">
        <v>1</v>
      </c>
      <c r="F198" s="248" t="s">
        <v>152</v>
      </c>
      <c r="G198" s="246"/>
      <c r="H198" s="249">
        <v>430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201</v>
      </c>
      <c r="AU198" s="255" t="s">
        <v>92</v>
      </c>
      <c r="AV198" s="14" t="s">
        <v>92</v>
      </c>
      <c r="AW198" s="14" t="s">
        <v>38</v>
      </c>
      <c r="AX198" s="14" t="s">
        <v>90</v>
      </c>
      <c r="AY198" s="255" t="s">
        <v>193</v>
      </c>
    </row>
    <row r="199" s="2" customFormat="1" ht="24.15" customHeight="1">
      <c r="A199" s="39"/>
      <c r="B199" s="40"/>
      <c r="C199" s="221" t="s">
        <v>326</v>
      </c>
      <c r="D199" s="221" t="s">
        <v>195</v>
      </c>
      <c r="E199" s="222" t="s">
        <v>327</v>
      </c>
      <c r="F199" s="223" t="s">
        <v>328</v>
      </c>
      <c r="G199" s="224" t="s">
        <v>198</v>
      </c>
      <c r="H199" s="225">
        <v>7496.5249999999996</v>
      </c>
      <c r="I199" s="226"/>
      <c r="J199" s="227">
        <f>ROUND(I199*H199,2)</f>
        <v>0</v>
      </c>
      <c r="K199" s="223" t="s">
        <v>212</v>
      </c>
      <c r="L199" s="45"/>
      <c r="M199" s="228" t="s">
        <v>1</v>
      </c>
      <c r="N199" s="229" t="s">
        <v>47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118</v>
      </c>
      <c r="AT199" s="232" t="s">
        <v>195</v>
      </c>
      <c r="AU199" s="232" t="s">
        <v>92</v>
      </c>
      <c r="AY199" s="17" t="s">
        <v>193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90</v>
      </c>
      <c r="BK199" s="233">
        <f>ROUND(I199*H199,2)</f>
        <v>0</v>
      </c>
      <c r="BL199" s="17" t="s">
        <v>118</v>
      </c>
      <c r="BM199" s="232" t="s">
        <v>329</v>
      </c>
    </row>
    <row r="200" s="14" customFormat="1">
      <c r="A200" s="14"/>
      <c r="B200" s="245"/>
      <c r="C200" s="246"/>
      <c r="D200" s="236" t="s">
        <v>201</v>
      </c>
      <c r="E200" s="247" t="s">
        <v>156</v>
      </c>
      <c r="F200" s="248" t="s">
        <v>330</v>
      </c>
      <c r="G200" s="246"/>
      <c r="H200" s="249">
        <v>6855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201</v>
      </c>
      <c r="AU200" s="255" t="s">
        <v>92</v>
      </c>
      <c r="AV200" s="14" t="s">
        <v>92</v>
      </c>
      <c r="AW200" s="14" t="s">
        <v>38</v>
      </c>
      <c r="AX200" s="14" t="s">
        <v>82</v>
      </c>
      <c r="AY200" s="255" t="s">
        <v>193</v>
      </c>
    </row>
    <row r="201" s="14" customFormat="1">
      <c r="A201" s="14"/>
      <c r="B201" s="245"/>
      <c r="C201" s="246"/>
      <c r="D201" s="236" t="s">
        <v>201</v>
      </c>
      <c r="E201" s="247" t="s">
        <v>140</v>
      </c>
      <c r="F201" s="248" t="s">
        <v>331</v>
      </c>
      <c r="G201" s="246"/>
      <c r="H201" s="249">
        <v>36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201</v>
      </c>
      <c r="AU201" s="255" t="s">
        <v>92</v>
      </c>
      <c r="AV201" s="14" t="s">
        <v>92</v>
      </c>
      <c r="AW201" s="14" t="s">
        <v>38</v>
      </c>
      <c r="AX201" s="14" t="s">
        <v>82</v>
      </c>
      <c r="AY201" s="255" t="s">
        <v>193</v>
      </c>
    </row>
    <row r="202" s="14" customFormat="1">
      <c r="A202" s="14"/>
      <c r="B202" s="245"/>
      <c r="C202" s="246"/>
      <c r="D202" s="236" t="s">
        <v>201</v>
      </c>
      <c r="E202" s="247" t="s">
        <v>101</v>
      </c>
      <c r="F202" s="248" t="s">
        <v>332</v>
      </c>
      <c r="G202" s="246"/>
      <c r="H202" s="249">
        <v>16.75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201</v>
      </c>
      <c r="AU202" s="255" t="s">
        <v>92</v>
      </c>
      <c r="AV202" s="14" t="s">
        <v>92</v>
      </c>
      <c r="AW202" s="14" t="s">
        <v>38</v>
      </c>
      <c r="AX202" s="14" t="s">
        <v>82</v>
      </c>
      <c r="AY202" s="255" t="s">
        <v>193</v>
      </c>
    </row>
    <row r="203" s="14" customFormat="1">
      <c r="A203" s="14"/>
      <c r="B203" s="245"/>
      <c r="C203" s="246"/>
      <c r="D203" s="236" t="s">
        <v>201</v>
      </c>
      <c r="E203" s="247" t="s">
        <v>142</v>
      </c>
      <c r="F203" s="248" t="s">
        <v>333</v>
      </c>
      <c r="G203" s="246"/>
      <c r="H203" s="249">
        <v>526.64499999999998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201</v>
      </c>
      <c r="AU203" s="255" t="s">
        <v>92</v>
      </c>
      <c r="AV203" s="14" t="s">
        <v>92</v>
      </c>
      <c r="AW203" s="14" t="s">
        <v>38</v>
      </c>
      <c r="AX203" s="14" t="s">
        <v>82</v>
      </c>
      <c r="AY203" s="255" t="s">
        <v>193</v>
      </c>
    </row>
    <row r="204" s="14" customFormat="1">
      <c r="A204" s="14"/>
      <c r="B204" s="245"/>
      <c r="C204" s="246"/>
      <c r="D204" s="236" t="s">
        <v>201</v>
      </c>
      <c r="E204" s="247" t="s">
        <v>144</v>
      </c>
      <c r="F204" s="248" t="s">
        <v>334</v>
      </c>
      <c r="G204" s="246"/>
      <c r="H204" s="249">
        <v>62.130000000000003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201</v>
      </c>
      <c r="AU204" s="255" t="s">
        <v>92</v>
      </c>
      <c r="AV204" s="14" t="s">
        <v>92</v>
      </c>
      <c r="AW204" s="14" t="s">
        <v>38</v>
      </c>
      <c r="AX204" s="14" t="s">
        <v>82</v>
      </c>
      <c r="AY204" s="255" t="s">
        <v>193</v>
      </c>
    </row>
    <row r="205" s="15" customFormat="1">
      <c r="A205" s="15"/>
      <c r="B205" s="256"/>
      <c r="C205" s="257"/>
      <c r="D205" s="236" t="s">
        <v>201</v>
      </c>
      <c r="E205" s="258" t="s">
        <v>1</v>
      </c>
      <c r="F205" s="259" t="s">
        <v>234</v>
      </c>
      <c r="G205" s="257"/>
      <c r="H205" s="260">
        <v>7496.5249999999996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6" t="s">
        <v>201</v>
      </c>
      <c r="AU205" s="266" t="s">
        <v>92</v>
      </c>
      <c r="AV205" s="15" t="s">
        <v>118</v>
      </c>
      <c r="AW205" s="15" t="s">
        <v>38</v>
      </c>
      <c r="AX205" s="15" t="s">
        <v>90</v>
      </c>
      <c r="AY205" s="266" t="s">
        <v>193</v>
      </c>
    </row>
    <row r="206" s="2" customFormat="1" ht="24.15" customHeight="1">
      <c r="A206" s="39"/>
      <c r="B206" s="40"/>
      <c r="C206" s="221" t="s">
        <v>335</v>
      </c>
      <c r="D206" s="221" t="s">
        <v>195</v>
      </c>
      <c r="E206" s="222" t="s">
        <v>336</v>
      </c>
      <c r="F206" s="223" t="s">
        <v>337</v>
      </c>
      <c r="G206" s="224" t="s">
        <v>198</v>
      </c>
      <c r="H206" s="225">
        <v>430</v>
      </c>
      <c r="I206" s="226"/>
      <c r="J206" s="227">
        <f>ROUND(I206*H206,2)</f>
        <v>0</v>
      </c>
      <c r="K206" s="223" t="s">
        <v>199</v>
      </c>
      <c r="L206" s="45"/>
      <c r="M206" s="228" t="s">
        <v>1</v>
      </c>
      <c r="N206" s="229" t="s">
        <v>47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118</v>
      </c>
      <c r="AT206" s="232" t="s">
        <v>195</v>
      </c>
      <c r="AU206" s="232" t="s">
        <v>92</v>
      </c>
      <c r="AY206" s="17" t="s">
        <v>193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7" t="s">
        <v>90</v>
      </c>
      <c r="BK206" s="233">
        <f>ROUND(I206*H206,2)</f>
        <v>0</v>
      </c>
      <c r="BL206" s="17" t="s">
        <v>118</v>
      </c>
      <c r="BM206" s="232" t="s">
        <v>338</v>
      </c>
    </row>
    <row r="207" s="14" customFormat="1">
      <c r="A207" s="14"/>
      <c r="B207" s="245"/>
      <c r="C207" s="246"/>
      <c r="D207" s="236" t="s">
        <v>201</v>
      </c>
      <c r="E207" s="247" t="s">
        <v>152</v>
      </c>
      <c r="F207" s="248" t="s">
        <v>339</v>
      </c>
      <c r="G207" s="246"/>
      <c r="H207" s="249">
        <v>430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201</v>
      </c>
      <c r="AU207" s="255" t="s">
        <v>92</v>
      </c>
      <c r="AV207" s="14" t="s">
        <v>92</v>
      </c>
      <c r="AW207" s="14" t="s">
        <v>38</v>
      </c>
      <c r="AX207" s="14" t="s">
        <v>90</v>
      </c>
      <c r="AY207" s="255" t="s">
        <v>193</v>
      </c>
    </row>
    <row r="208" s="2" customFormat="1" ht="16.5" customHeight="1">
      <c r="A208" s="39"/>
      <c r="B208" s="40"/>
      <c r="C208" s="267" t="s">
        <v>340</v>
      </c>
      <c r="D208" s="267" t="s">
        <v>316</v>
      </c>
      <c r="E208" s="268" t="s">
        <v>341</v>
      </c>
      <c r="F208" s="269" t="s">
        <v>342</v>
      </c>
      <c r="G208" s="270" t="s">
        <v>303</v>
      </c>
      <c r="H208" s="271">
        <v>107.715</v>
      </c>
      <c r="I208" s="272"/>
      <c r="J208" s="273">
        <f>ROUND(I208*H208,2)</f>
        <v>0</v>
      </c>
      <c r="K208" s="269" t="s">
        <v>199</v>
      </c>
      <c r="L208" s="274"/>
      <c r="M208" s="275" t="s">
        <v>1</v>
      </c>
      <c r="N208" s="276" t="s">
        <v>47</v>
      </c>
      <c r="O208" s="92"/>
      <c r="P208" s="230">
        <f>O208*H208</f>
        <v>0</v>
      </c>
      <c r="Q208" s="230">
        <v>1</v>
      </c>
      <c r="R208" s="230">
        <f>Q208*H208</f>
        <v>107.715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240</v>
      </c>
      <c r="AT208" s="232" t="s">
        <v>316</v>
      </c>
      <c r="AU208" s="232" t="s">
        <v>92</v>
      </c>
      <c r="AY208" s="17" t="s">
        <v>193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90</v>
      </c>
      <c r="BK208" s="233">
        <f>ROUND(I208*H208,2)</f>
        <v>0</v>
      </c>
      <c r="BL208" s="17" t="s">
        <v>118</v>
      </c>
      <c r="BM208" s="232" t="s">
        <v>343</v>
      </c>
    </row>
    <row r="209" s="14" customFormat="1">
      <c r="A209" s="14"/>
      <c r="B209" s="245"/>
      <c r="C209" s="246"/>
      <c r="D209" s="236" t="s">
        <v>201</v>
      </c>
      <c r="E209" s="247" t="s">
        <v>1</v>
      </c>
      <c r="F209" s="248" t="s">
        <v>344</v>
      </c>
      <c r="G209" s="246"/>
      <c r="H209" s="249">
        <v>107.715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201</v>
      </c>
      <c r="AU209" s="255" t="s">
        <v>92</v>
      </c>
      <c r="AV209" s="14" t="s">
        <v>92</v>
      </c>
      <c r="AW209" s="14" t="s">
        <v>38</v>
      </c>
      <c r="AX209" s="14" t="s">
        <v>90</v>
      </c>
      <c r="AY209" s="255" t="s">
        <v>193</v>
      </c>
    </row>
    <row r="210" s="2" customFormat="1" ht="24.15" customHeight="1">
      <c r="A210" s="39"/>
      <c r="B210" s="40"/>
      <c r="C210" s="221" t="s">
        <v>345</v>
      </c>
      <c r="D210" s="221" t="s">
        <v>195</v>
      </c>
      <c r="E210" s="222" t="s">
        <v>346</v>
      </c>
      <c r="F210" s="223" t="s">
        <v>347</v>
      </c>
      <c r="G210" s="224" t="s">
        <v>198</v>
      </c>
      <c r="H210" s="225">
        <v>430</v>
      </c>
      <c r="I210" s="226"/>
      <c r="J210" s="227">
        <f>ROUND(I210*H210,2)</f>
        <v>0</v>
      </c>
      <c r="K210" s="223" t="s">
        <v>199</v>
      </c>
      <c r="L210" s="45"/>
      <c r="M210" s="228" t="s">
        <v>1</v>
      </c>
      <c r="N210" s="229" t="s">
        <v>47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118</v>
      </c>
      <c r="AT210" s="232" t="s">
        <v>195</v>
      </c>
      <c r="AU210" s="232" t="s">
        <v>92</v>
      </c>
      <c r="AY210" s="17" t="s">
        <v>193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90</v>
      </c>
      <c r="BK210" s="233">
        <f>ROUND(I210*H210,2)</f>
        <v>0</v>
      </c>
      <c r="BL210" s="17" t="s">
        <v>118</v>
      </c>
      <c r="BM210" s="232" t="s">
        <v>348</v>
      </c>
    </row>
    <row r="211" s="14" customFormat="1">
      <c r="A211" s="14"/>
      <c r="B211" s="245"/>
      <c r="C211" s="246"/>
      <c r="D211" s="236" t="s">
        <v>201</v>
      </c>
      <c r="E211" s="247" t="s">
        <v>1</v>
      </c>
      <c r="F211" s="248" t="s">
        <v>152</v>
      </c>
      <c r="G211" s="246"/>
      <c r="H211" s="249">
        <v>430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201</v>
      </c>
      <c r="AU211" s="255" t="s">
        <v>92</v>
      </c>
      <c r="AV211" s="14" t="s">
        <v>92</v>
      </c>
      <c r="AW211" s="14" t="s">
        <v>38</v>
      </c>
      <c r="AX211" s="14" t="s">
        <v>90</v>
      </c>
      <c r="AY211" s="255" t="s">
        <v>193</v>
      </c>
    </row>
    <row r="212" s="2" customFormat="1" ht="16.5" customHeight="1">
      <c r="A212" s="39"/>
      <c r="B212" s="40"/>
      <c r="C212" s="267" t="s">
        <v>349</v>
      </c>
      <c r="D212" s="267" t="s">
        <v>316</v>
      </c>
      <c r="E212" s="268" t="s">
        <v>350</v>
      </c>
      <c r="F212" s="269" t="s">
        <v>351</v>
      </c>
      <c r="G212" s="270" t="s">
        <v>352</v>
      </c>
      <c r="H212" s="271">
        <v>21.5</v>
      </c>
      <c r="I212" s="272"/>
      <c r="J212" s="273">
        <f>ROUND(I212*H212,2)</f>
        <v>0</v>
      </c>
      <c r="K212" s="269" t="s">
        <v>199</v>
      </c>
      <c r="L212" s="274"/>
      <c r="M212" s="275" t="s">
        <v>1</v>
      </c>
      <c r="N212" s="276" t="s">
        <v>47</v>
      </c>
      <c r="O212" s="92"/>
      <c r="P212" s="230">
        <f>O212*H212</f>
        <v>0</v>
      </c>
      <c r="Q212" s="230">
        <v>0.001</v>
      </c>
      <c r="R212" s="230">
        <f>Q212*H212</f>
        <v>0.021500000000000002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240</v>
      </c>
      <c r="AT212" s="232" t="s">
        <v>316</v>
      </c>
      <c r="AU212" s="232" t="s">
        <v>92</v>
      </c>
      <c r="AY212" s="17" t="s">
        <v>193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7" t="s">
        <v>90</v>
      </c>
      <c r="BK212" s="233">
        <f>ROUND(I212*H212,2)</f>
        <v>0</v>
      </c>
      <c r="BL212" s="17" t="s">
        <v>118</v>
      </c>
      <c r="BM212" s="232" t="s">
        <v>353</v>
      </c>
    </row>
    <row r="213" s="14" customFormat="1">
      <c r="A213" s="14"/>
      <c r="B213" s="245"/>
      <c r="C213" s="246"/>
      <c r="D213" s="236" t="s">
        <v>201</v>
      </c>
      <c r="E213" s="247" t="s">
        <v>1</v>
      </c>
      <c r="F213" s="248" t="s">
        <v>354</v>
      </c>
      <c r="G213" s="246"/>
      <c r="H213" s="249">
        <v>21.5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201</v>
      </c>
      <c r="AU213" s="255" t="s">
        <v>92</v>
      </c>
      <c r="AV213" s="14" t="s">
        <v>92</v>
      </c>
      <c r="AW213" s="14" t="s">
        <v>38</v>
      </c>
      <c r="AX213" s="14" t="s">
        <v>90</v>
      </c>
      <c r="AY213" s="255" t="s">
        <v>193</v>
      </c>
    </row>
    <row r="214" s="2" customFormat="1" ht="37.8" customHeight="1">
      <c r="A214" s="39"/>
      <c r="B214" s="40"/>
      <c r="C214" s="221" t="s">
        <v>355</v>
      </c>
      <c r="D214" s="221" t="s">
        <v>195</v>
      </c>
      <c r="E214" s="222" t="s">
        <v>356</v>
      </c>
      <c r="F214" s="223" t="s">
        <v>357</v>
      </c>
      <c r="G214" s="224" t="s">
        <v>198</v>
      </c>
      <c r="H214" s="225">
        <v>430</v>
      </c>
      <c r="I214" s="226"/>
      <c r="J214" s="227">
        <f>ROUND(I214*H214,2)</f>
        <v>0</v>
      </c>
      <c r="K214" s="223" t="s">
        <v>1</v>
      </c>
      <c r="L214" s="45"/>
      <c r="M214" s="228" t="s">
        <v>1</v>
      </c>
      <c r="N214" s="229" t="s">
        <v>47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118</v>
      </c>
      <c r="AT214" s="232" t="s">
        <v>195</v>
      </c>
      <c r="AU214" s="232" t="s">
        <v>92</v>
      </c>
      <c r="AY214" s="17" t="s">
        <v>193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90</v>
      </c>
      <c r="BK214" s="233">
        <f>ROUND(I214*H214,2)</f>
        <v>0</v>
      </c>
      <c r="BL214" s="17" t="s">
        <v>118</v>
      </c>
      <c r="BM214" s="232" t="s">
        <v>358</v>
      </c>
    </row>
    <row r="215" s="14" customFormat="1">
      <c r="A215" s="14"/>
      <c r="B215" s="245"/>
      <c r="C215" s="246"/>
      <c r="D215" s="236" t="s">
        <v>201</v>
      </c>
      <c r="E215" s="247" t="s">
        <v>1</v>
      </c>
      <c r="F215" s="248" t="s">
        <v>152</v>
      </c>
      <c r="G215" s="246"/>
      <c r="H215" s="249">
        <v>430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201</v>
      </c>
      <c r="AU215" s="255" t="s">
        <v>92</v>
      </c>
      <c r="AV215" s="14" t="s">
        <v>92</v>
      </c>
      <c r="AW215" s="14" t="s">
        <v>38</v>
      </c>
      <c r="AX215" s="14" t="s">
        <v>90</v>
      </c>
      <c r="AY215" s="255" t="s">
        <v>193</v>
      </c>
    </row>
    <row r="216" s="12" customFormat="1" ht="22.8" customHeight="1">
      <c r="A216" s="12"/>
      <c r="B216" s="205"/>
      <c r="C216" s="206"/>
      <c r="D216" s="207" t="s">
        <v>81</v>
      </c>
      <c r="E216" s="219" t="s">
        <v>92</v>
      </c>
      <c r="F216" s="219" t="s">
        <v>359</v>
      </c>
      <c r="G216" s="206"/>
      <c r="H216" s="206"/>
      <c r="I216" s="209"/>
      <c r="J216" s="220">
        <f>BK216</f>
        <v>0</v>
      </c>
      <c r="K216" s="206"/>
      <c r="L216" s="211"/>
      <c r="M216" s="212"/>
      <c r="N216" s="213"/>
      <c r="O216" s="213"/>
      <c r="P216" s="214">
        <f>SUM(P217:P222)</f>
        <v>0</v>
      </c>
      <c r="Q216" s="213"/>
      <c r="R216" s="214">
        <f>SUM(R217:R222)</f>
        <v>546.51885782000011</v>
      </c>
      <c r="S216" s="213"/>
      <c r="T216" s="215">
        <f>SUM(T217:T222)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6" t="s">
        <v>90</v>
      </c>
      <c r="AT216" s="217" t="s">
        <v>81</v>
      </c>
      <c r="AU216" s="217" t="s">
        <v>90</v>
      </c>
      <c r="AY216" s="216" t="s">
        <v>193</v>
      </c>
      <c r="BK216" s="218">
        <f>SUM(BK217:BK222)</f>
        <v>0</v>
      </c>
    </row>
    <row r="217" s="2" customFormat="1" ht="33" customHeight="1">
      <c r="A217" s="39"/>
      <c r="B217" s="40"/>
      <c r="C217" s="221" t="s">
        <v>360</v>
      </c>
      <c r="D217" s="221" t="s">
        <v>195</v>
      </c>
      <c r="E217" s="222" t="s">
        <v>361</v>
      </c>
      <c r="F217" s="223" t="s">
        <v>362</v>
      </c>
      <c r="G217" s="224" t="s">
        <v>198</v>
      </c>
      <c r="H217" s="225">
        <v>3178.752</v>
      </c>
      <c r="I217" s="226"/>
      <c r="J217" s="227">
        <f>ROUND(I217*H217,2)</f>
        <v>0</v>
      </c>
      <c r="K217" s="223" t="s">
        <v>212</v>
      </c>
      <c r="L217" s="45"/>
      <c r="M217" s="228" t="s">
        <v>1</v>
      </c>
      <c r="N217" s="229" t="s">
        <v>47</v>
      </c>
      <c r="O217" s="92"/>
      <c r="P217" s="230">
        <f>O217*H217</f>
        <v>0</v>
      </c>
      <c r="Q217" s="230">
        <v>0.00031</v>
      </c>
      <c r="R217" s="230">
        <f>Q217*H217</f>
        <v>0.98541312000000003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118</v>
      </c>
      <c r="AT217" s="232" t="s">
        <v>195</v>
      </c>
      <c r="AU217" s="232" t="s">
        <v>92</v>
      </c>
      <c r="AY217" s="17" t="s">
        <v>193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90</v>
      </c>
      <c r="BK217" s="233">
        <f>ROUND(I217*H217,2)</f>
        <v>0</v>
      </c>
      <c r="BL217" s="17" t="s">
        <v>118</v>
      </c>
      <c r="BM217" s="232" t="s">
        <v>363</v>
      </c>
    </row>
    <row r="218" s="14" customFormat="1">
      <c r="A218" s="14"/>
      <c r="B218" s="245"/>
      <c r="C218" s="246"/>
      <c r="D218" s="236" t="s">
        <v>201</v>
      </c>
      <c r="E218" s="247" t="s">
        <v>136</v>
      </c>
      <c r="F218" s="248" t="s">
        <v>364</v>
      </c>
      <c r="G218" s="246"/>
      <c r="H218" s="249">
        <v>3178.752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201</v>
      </c>
      <c r="AU218" s="255" t="s">
        <v>92</v>
      </c>
      <c r="AV218" s="14" t="s">
        <v>92</v>
      </c>
      <c r="AW218" s="14" t="s">
        <v>38</v>
      </c>
      <c r="AX218" s="14" t="s">
        <v>90</v>
      </c>
      <c r="AY218" s="255" t="s">
        <v>193</v>
      </c>
    </row>
    <row r="219" s="2" customFormat="1" ht="24.15" customHeight="1">
      <c r="A219" s="39"/>
      <c r="B219" s="40"/>
      <c r="C219" s="267" t="s">
        <v>365</v>
      </c>
      <c r="D219" s="267" t="s">
        <v>316</v>
      </c>
      <c r="E219" s="268" t="s">
        <v>366</v>
      </c>
      <c r="F219" s="269" t="s">
        <v>367</v>
      </c>
      <c r="G219" s="270" t="s">
        <v>198</v>
      </c>
      <c r="H219" s="271">
        <v>3814.502</v>
      </c>
      <c r="I219" s="272"/>
      <c r="J219" s="273">
        <f>ROUND(I219*H219,2)</f>
        <v>0</v>
      </c>
      <c r="K219" s="269" t="s">
        <v>212</v>
      </c>
      <c r="L219" s="274"/>
      <c r="M219" s="275" t="s">
        <v>1</v>
      </c>
      <c r="N219" s="276" t="s">
        <v>47</v>
      </c>
      <c r="O219" s="92"/>
      <c r="P219" s="230">
        <f>O219*H219</f>
        <v>0</v>
      </c>
      <c r="Q219" s="230">
        <v>0.00025000000000000001</v>
      </c>
      <c r="R219" s="230">
        <f>Q219*H219</f>
        <v>0.95362550000000001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240</v>
      </c>
      <c r="AT219" s="232" t="s">
        <v>316</v>
      </c>
      <c r="AU219" s="232" t="s">
        <v>92</v>
      </c>
      <c r="AY219" s="17" t="s">
        <v>193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7" t="s">
        <v>90</v>
      </c>
      <c r="BK219" s="233">
        <f>ROUND(I219*H219,2)</f>
        <v>0</v>
      </c>
      <c r="BL219" s="17" t="s">
        <v>118</v>
      </c>
      <c r="BM219" s="232" t="s">
        <v>368</v>
      </c>
    </row>
    <row r="220" s="14" customFormat="1">
      <c r="A220" s="14"/>
      <c r="B220" s="245"/>
      <c r="C220" s="246"/>
      <c r="D220" s="236" t="s">
        <v>201</v>
      </c>
      <c r="E220" s="247" t="s">
        <v>1</v>
      </c>
      <c r="F220" s="248" t="s">
        <v>369</v>
      </c>
      <c r="G220" s="246"/>
      <c r="H220" s="249">
        <v>3814.502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201</v>
      </c>
      <c r="AU220" s="255" t="s">
        <v>92</v>
      </c>
      <c r="AV220" s="14" t="s">
        <v>92</v>
      </c>
      <c r="AW220" s="14" t="s">
        <v>38</v>
      </c>
      <c r="AX220" s="14" t="s">
        <v>90</v>
      </c>
      <c r="AY220" s="255" t="s">
        <v>193</v>
      </c>
    </row>
    <row r="221" s="2" customFormat="1" ht="37.8" customHeight="1">
      <c r="A221" s="39"/>
      <c r="B221" s="40"/>
      <c r="C221" s="221" t="s">
        <v>370</v>
      </c>
      <c r="D221" s="221" t="s">
        <v>195</v>
      </c>
      <c r="E221" s="222" t="s">
        <v>371</v>
      </c>
      <c r="F221" s="223" t="s">
        <v>372</v>
      </c>
      <c r="G221" s="224" t="s">
        <v>218</v>
      </c>
      <c r="H221" s="225">
        <v>1986.72</v>
      </c>
      <c r="I221" s="226"/>
      <c r="J221" s="227">
        <f>ROUND(I221*H221,2)</f>
        <v>0</v>
      </c>
      <c r="K221" s="223" t="s">
        <v>212</v>
      </c>
      <c r="L221" s="45"/>
      <c r="M221" s="228" t="s">
        <v>1</v>
      </c>
      <c r="N221" s="229" t="s">
        <v>47</v>
      </c>
      <c r="O221" s="92"/>
      <c r="P221" s="230">
        <f>O221*H221</f>
        <v>0</v>
      </c>
      <c r="Q221" s="230">
        <v>0.27411000000000002</v>
      </c>
      <c r="R221" s="230">
        <f>Q221*H221</f>
        <v>544.57981920000009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118</v>
      </c>
      <c r="AT221" s="232" t="s">
        <v>195</v>
      </c>
      <c r="AU221" s="232" t="s">
        <v>92</v>
      </c>
      <c r="AY221" s="17" t="s">
        <v>193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7" t="s">
        <v>90</v>
      </c>
      <c r="BK221" s="233">
        <f>ROUND(I221*H221,2)</f>
        <v>0</v>
      </c>
      <c r="BL221" s="17" t="s">
        <v>118</v>
      </c>
      <c r="BM221" s="232" t="s">
        <v>373</v>
      </c>
    </row>
    <row r="222" s="14" customFormat="1">
      <c r="A222" s="14"/>
      <c r="B222" s="245"/>
      <c r="C222" s="246"/>
      <c r="D222" s="236" t="s">
        <v>201</v>
      </c>
      <c r="E222" s="247" t="s">
        <v>1</v>
      </c>
      <c r="F222" s="248" t="s">
        <v>374</v>
      </c>
      <c r="G222" s="246"/>
      <c r="H222" s="249">
        <v>1986.72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201</v>
      </c>
      <c r="AU222" s="255" t="s">
        <v>92</v>
      </c>
      <c r="AV222" s="14" t="s">
        <v>92</v>
      </c>
      <c r="AW222" s="14" t="s">
        <v>38</v>
      </c>
      <c r="AX222" s="14" t="s">
        <v>90</v>
      </c>
      <c r="AY222" s="255" t="s">
        <v>193</v>
      </c>
    </row>
    <row r="223" s="12" customFormat="1" ht="22.8" customHeight="1">
      <c r="A223" s="12"/>
      <c r="B223" s="205"/>
      <c r="C223" s="206"/>
      <c r="D223" s="207" t="s">
        <v>81</v>
      </c>
      <c r="E223" s="219" t="s">
        <v>161</v>
      </c>
      <c r="F223" s="219" t="s">
        <v>375</v>
      </c>
      <c r="G223" s="206"/>
      <c r="H223" s="206"/>
      <c r="I223" s="209"/>
      <c r="J223" s="220">
        <f>BK223</f>
        <v>0</v>
      </c>
      <c r="K223" s="206"/>
      <c r="L223" s="211"/>
      <c r="M223" s="212"/>
      <c r="N223" s="213"/>
      <c r="O223" s="213"/>
      <c r="P223" s="214">
        <f>SUM(P224:P227)</f>
        <v>0</v>
      </c>
      <c r="Q223" s="213"/>
      <c r="R223" s="214">
        <f>SUM(R224:R227)</f>
        <v>0</v>
      </c>
      <c r="S223" s="213"/>
      <c r="T223" s="215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6" t="s">
        <v>90</v>
      </c>
      <c r="AT223" s="217" t="s">
        <v>81</v>
      </c>
      <c r="AU223" s="217" t="s">
        <v>90</v>
      </c>
      <c r="AY223" s="216" t="s">
        <v>193</v>
      </c>
      <c r="BK223" s="218">
        <f>SUM(BK224:BK227)</f>
        <v>0</v>
      </c>
    </row>
    <row r="224" s="2" customFormat="1" ht="16.5" customHeight="1">
      <c r="A224" s="39"/>
      <c r="B224" s="40"/>
      <c r="C224" s="221" t="s">
        <v>127</v>
      </c>
      <c r="D224" s="221" t="s">
        <v>195</v>
      </c>
      <c r="E224" s="222" t="s">
        <v>376</v>
      </c>
      <c r="F224" s="223" t="s">
        <v>377</v>
      </c>
      <c r="G224" s="224" t="s">
        <v>218</v>
      </c>
      <c r="H224" s="225">
        <v>1217</v>
      </c>
      <c r="I224" s="226"/>
      <c r="J224" s="227">
        <f>ROUND(I224*H224,2)</f>
        <v>0</v>
      </c>
      <c r="K224" s="223" t="s">
        <v>199</v>
      </c>
      <c r="L224" s="45"/>
      <c r="M224" s="228" t="s">
        <v>1</v>
      </c>
      <c r="N224" s="229" t="s">
        <v>47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118</v>
      </c>
      <c r="AT224" s="232" t="s">
        <v>195</v>
      </c>
      <c r="AU224" s="232" t="s">
        <v>92</v>
      </c>
      <c r="AY224" s="17" t="s">
        <v>193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90</v>
      </c>
      <c r="BK224" s="233">
        <f>ROUND(I224*H224,2)</f>
        <v>0</v>
      </c>
      <c r="BL224" s="17" t="s">
        <v>118</v>
      </c>
      <c r="BM224" s="232" t="s">
        <v>378</v>
      </c>
    </row>
    <row r="225" s="14" customFormat="1">
      <c r="A225" s="14"/>
      <c r="B225" s="245"/>
      <c r="C225" s="246"/>
      <c r="D225" s="236" t="s">
        <v>201</v>
      </c>
      <c r="E225" s="247" t="s">
        <v>1</v>
      </c>
      <c r="F225" s="248" t="s">
        <v>379</v>
      </c>
      <c r="G225" s="246"/>
      <c r="H225" s="249">
        <v>1217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201</v>
      </c>
      <c r="AU225" s="255" t="s">
        <v>92</v>
      </c>
      <c r="AV225" s="14" t="s">
        <v>92</v>
      </c>
      <c r="AW225" s="14" t="s">
        <v>38</v>
      </c>
      <c r="AX225" s="14" t="s">
        <v>90</v>
      </c>
      <c r="AY225" s="255" t="s">
        <v>193</v>
      </c>
    </row>
    <row r="226" s="2" customFormat="1" ht="21.75" customHeight="1">
      <c r="A226" s="39"/>
      <c r="B226" s="40"/>
      <c r="C226" s="221" t="s">
        <v>380</v>
      </c>
      <c r="D226" s="221" t="s">
        <v>195</v>
      </c>
      <c r="E226" s="222" t="s">
        <v>381</v>
      </c>
      <c r="F226" s="223" t="s">
        <v>382</v>
      </c>
      <c r="G226" s="224" t="s">
        <v>218</v>
      </c>
      <c r="H226" s="225">
        <v>1217</v>
      </c>
      <c r="I226" s="226"/>
      <c r="J226" s="227">
        <f>ROUND(I226*H226,2)</f>
        <v>0</v>
      </c>
      <c r="K226" s="223" t="s">
        <v>212</v>
      </c>
      <c r="L226" s="45"/>
      <c r="M226" s="228" t="s">
        <v>1</v>
      </c>
      <c r="N226" s="229" t="s">
        <v>47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118</v>
      </c>
      <c r="AT226" s="232" t="s">
        <v>195</v>
      </c>
      <c r="AU226" s="232" t="s">
        <v>92</v>
      </c>
      <c r="AY226" s="17" t="s">
        <v>193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7" t="s">
        <v>90</v>
      </c>
      <c r="BK226" s="233">
        <f>ROUND(I226*H226,2)</f>
        <v>0</v>
      </c>
      <c r="BL226" s="17" t="s">
        <v>118</v>
      </c>
      <c r="BM226" s="232" t="s">
        <v>383</v>
      </c>
    </row>
    <row r="227" s="14" customFormat="1">
      <c r="A227" s="14"/>
      <c r="B227" s="245"/>
      <c r="C227" s="246"/>
      <c r="D227" s="236" t="s">
        <v>201</v>
      </c>
      <c r="E227" s="247" t="s">
        <v>1</v>
      </c>
      <c r="F227" s="248" t="s">
        <v>379</v>
      </c>
      <c r="G227" s="246"/>
      <c r="H227" s="249">
        <v>1217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201</v>
      </c>
      <c r="AU227" s="255" t="s">
        <v>92</v>
      </c>
      <c r="AV227" s="14" t="s">
        <v>92</v>
      </c>
      <c r="AW227" s="14" t="s">
        <v>38</v>
      </c>
      <c r="AX227" s="14" t="s">
        <v>90</v>
      </c>
      <c r="AY227" s="255" t="s">
        <v>193</v>
      </c>
    </row>
    <row r="228" s="12" customFormat="1" ht="22.8" customHeight="1">
      <c r="A228" s="12"/>
      <c r="B228" s="205"/>
      <c r="C228" s="206"/>
      <c r="D228" s="207" t="s">
        <v>81</v>
      </c>
      <c r="E228" s="219" t="s">
        <v>221</v>
      </c>
      <c r="F228" s="219" t="s">
        <v>384</v>
      </c>
      <c r="G228" s="206"/>
      <c r="H228" s="206"/>
      <c r="I228" s="209"/>
      <c r="J228" s="220">
        <f>BK228</f>
        <v>0</v>
      </c>
      <c r="K228" s="206"/>
      <c r="L228" s="211"/>
      <c r="M228" s="212"/>
      <c r="N228" s="213"/>
      <c r="O228" s="213"/>
      <c r="P228" s="214">
        <f>SUM(P229:P261)</f>
        <v>0</v>
      </c>
      <c r="Q228" s="213"/>
      <c r="R228" s="214">
        <f>SUM(R229:R261)</f>
        <v>205.72755460000002</v>
      </c>
      <c r="S228" s="213"/>
      <c r="T228" s="215">
        <f>SUM(T229:T261)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6" t="s">
        <v>90</v>
      </c>
      <c r="AT228" s="217" t="s">
        <v>81</v>
      </c>
      <c r="AU228" s="217" t="s">
        <v>90</v>
      </c>
      <c r="AY228" s="216" t="s">
        <v>193</v>
      </c>
      <c r="BK228" s="218">
        <f>SUM(BK229:BK261)</f>
        <v>0</v>
      </c>
    </row>
    <row r="229" s="2" customFormat="1" ht="37.8" customHeight="1">
      <c r="A229" s="39"/>
      <c r="B229" s="40"/>
      <c r="C229" s="221" t="s">
        <v>385</v>
      </c>
      <c r="D229" s="221" t="s">
        <v>195</v>
      </c>
      <c r="E229" s="222" t="s">
        <v>386</v>
      </c>
      <c r="F229" s="223" t="s">
        <v>387</v>
      </c>
      <c r="G229" s="224" t="s">
        <v>198</v>
      </c>
      <c r="H229" s="225">
        <v>7479.7749999999996</v>
      </c>
      <c r="I229" s="226"/>
      <c r="J229" s="227">
        <f>ROUND(I229*H229,2)</f>
        <v>0</v>
      </c>
      <c r="K229" s="223" t="s">
        <v>199</v>
      </c>
      <c r="L229" s="45"/>
      <c r="M229" s="228" t="s">
        <v>1</v>
      </c>
      <c r="N229" s="229" t="s">
        <v>47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118</v>
      </c>
      <c r="AT229" s="232" t="s">
        <v>195</v>
      </c>
      <c r="AU229" s="232" t="s">
        <v>92</v>
      </c>
      <c r="AY229" s="17" t="s">
        <v>193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7" t="s">
        <v>90</v>
      </c>
      <c r="BK229" s="233">
        <f>ROUND(I229*H229,2)</f>
        <v>0</v>
      </c>
      <c r="BL229" s="17" t="s">
        <v>118</v>
      </c>
      <c r="BM229" s="232" t="s">
        <v>388</v>
      </c>
    </row>
    <row r="230" s="14" customFormat="1">
      <c r="A230" s="14"/>
      <c r="B230" s="245"/>
      <c r="C230" s="246"/>
      <c r="D230" s="236" t="s">
        <v>201</v>
      </c>
      <c r="E230" s="247" t="s">
        <v>1</v>
      </c>
      <c r="F230" s="248" t="s">
        <v>389</v>
      </c>
      <c r="G230" s="246"/>
      <c r="H230" s="249">
        <v>7479.7749999999996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201</v>
      </c>
      <c r="AU230" s="255" t="s">
        <v>92</v>
      </c>
      <c r="AV230" s="14" t="s">
        <v>92</v>
      </c>
      <c r="AW230" s="14" t="s">
        <v>38</v>
      </c>
      <c r="AX230" s="14" t="s">
        <v>90</v>
      </c>
      <c r="AY230" s="255" t="s">
        <v>193</v>
      </c>
    </row>
    <row r="231" s="2" customFormat="1" ht="21.75" customHeight="1">
      <c r="A231" s="39"/>
      <c r="B231" s="40"/>
      <c r="C231" s="267" t="s">
        <v>390</v>
      </c>
      <c r="D231" s="267" t="s">
        <v>316</v>
      </c>
      <c r="E231" s="268" t="s">
        <v>391</v>
      </c>
      <c r="F231" s="269" t="s">
        <v>392</v>
      </c>
      <c r="G231" s="270" t="s">
        <v>303</v>
      </c>
      <c r="H231" s="271">
        <v>158.571</v>
      </c>
      <c r="I231" s="272"/>
      <c r="J231" s="273">
        <f>ROUND(I231*H231,2)</f>
        <v>0</v>
      </c>
      <c r="K231" s="269" t="s">
        <v>199</v>
      </c>
      <c r="L231" s="274"/>
      <c r="M231" s="275" t="s">
        <v>1</v>
      </c>
      <c r="N231" s="276" t="s">
        <v>47</v>
      </c>
      <c r="O231" s="92"/>
      <c r="P231" s="230">
        <f>O231*H231</f>
        <v>0</v>
      </c>
      <c r="Q231" s="230">
        <v>1</v>
      </c>
      <c r="R231" s="230">
        <f>Q231*H231</f>
        <v>158.571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240</v>
      </c>
      <c r="AT231" s="232" t="s">
        <v>316</v>
      </c>
      <c r="AU231" s="232" t="s">
        <v>92</v>
      </c>
      <c r="AY231" s="17" t="s">
        <v>193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7" t="s">
        <v>90</v>
      </c>
      <c r="BK231" s="233">
        <f>ROUND(I231*H231,2)</f>
        <v>0</v>
      </c>
      <c r="BL231" s="17" t="s">
        <v>118</v>
      </c>
      <c r="BM231" s="232" t="s">
        <v>393</v>
      </c>
    </row>
    <row r="232" s="13" customFormat="1">
      <c r="A232" s="13"/>
      <c r="B232" s="234"/>
      <c r="C232" s="235"/>
      <c r="D232" s="236" t="s">
        <v>201</v>
      </c>
      <c r="E232" s="237" t="s">
        <v>1</v>
      </c>
      <c r="F232" s="238" t="s">
        <v>394</v>
      </c>
      <c r="G232" s="235"/>
      <c r="H232" s="237" t="s">
        <v>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201</v>
      </c>
      <c r="AU232" s="244" t="s">
        <v>92</v>
      </c>
      <c r="AV232" s="13" t="s">
        <v>90</v>
      </c>
      <c r="AW232" s="13" t="s">
        <v>38</v>
      </c>
      <c r="AX232" s="13" t="s">
        <v>82</v>
      </c>
      <c r="AY232" s="244" t="s">
        <v>193</v>
      </c>
    </row>
    <row r="233" s="14" customFormat="1">
      <c r="A233" s="14"/>
      <c r="B233" s="245"/>
      <c r="C233" s="246"/>
      <c r="D233" s="236" t="s">
        <v>201</v>
      </c>
      <c r="E233" s="247" t="s">
        <v>1</v>
      </c>
      <c r="F233" s="248" t="s">
        <v>395</v>
      </c>
      <c r="G233" s="246"/>
      <c r="H233" s="249">
        <v>158.571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201</v>
      </c>
      <c r="AU233" s="255" t="s">
        <v>92</v>
      </c>
      <c r="AV233" s="14" t="s">
        <v>92</v>
      </c>
      <c r="AW233" s="14" t="s">
        <v>38</v>
      </c>
      <c r="AX233" s="14" t="s">
        <v>90</v>
      </c>
      <c r="AY233" s="255" t="s">
        <v>193</v>
      </c>
    </row>
    <row r="234" s="2" customFormat="1" ht="24.15" customHeight="1">
      <c r="A234" s="39"/>
      <c r="B234" s="40"/>
      <c r="C234" s="221" t="s">
        <v>141</v>
      </c>
      <c r="D234" s="221" t="s">
        <v>195</v>
      </c>
      <c r="E234" s="222" t="s">
        <v>396</v>
      </c>
      <c r="F234" s="223" t="s">
        <v>397</v>
      </c>
      <c r="G234" s="224" t="s">
        <v>198</v>
      </c>
      <c r="H234" s="225">
        <v>14369.855</v>
      </c>
      <c r="I234" s="226"/>
      <c r="J234" s="227">
        <f>ROUND(I234*H234,2)</f>
        <v>0</v>
      </c>
      <c r="K234" s="223" t="s">
        <v>212</v>
      </c>
      <c r="L234" s="45"/>
      <c r="M234" s="228" t="s">
        <v>1</v>
      </c>
      <c r="N234" s="229" t="s">
        <v>47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118</v>
      </c>
      <c r="AT234" s="232" t="s">
        <v>195</v>
      </c>
      <c r="AU234" s="232" t="s">
        <v>92</v>
      </c>
      <c r="AY234" s="17" t="s">
        <v>193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7" t="s">
        <v>90</v>
      </c>
      <c r="BK234" s="233">
        <f>ROUND(I234*H234,2)</f>
        <v>0</v>
      </c>
      <c r="BL234" s="17" t="s">
        <v>118</v>
      </c>
      <c r="BM234" s="232" t="s">
        <v>398</v>
      </c>
    </row>
    <row r="235" s="14" customFormat="1">
      <c r="A235" s="14"/>
      <c r="B235" s="245"/>
      <c r="C235" s="246"/>
      <c r="D235" s="236" t="s">
        <v>201</v>
      </c>
      <c r="E235" s="247" t="s">
        <v>1</v>
      </c>
      <c r="F235" s="248" t="s">
        <v>399</v>
      </c>
      <c r="G235" s="246"/>
      <c r="H235" s="249">
        <v>14369.855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201</v>
      </c>
      <c r="AU235" s="255" t="s">
        <v>92</v>
      </c>
      <c r="AV235" s="14" t="s">
        <v>92</v>
      </c>
      <c r="AW235" s="14" t="s">
        <v>38</v>
      </c>
      <c r="AX235" s="14" t="s">
        <v>90</v>
      </c>
      <c r="AY235" s="255" t="s">
        <v>193</v>
      </c>
    </row>
    <row r="236" s="2" customFormat="1" ht="33" customHeight="1">
      <c r="A236" s="39"/>
      <c r="B236" s="40"/>
      <c r="C236" s="221" t="s">
        <v>400</v>
      </c>
      <c r="D236" s="221" t="s">
        <v>195</v>
      </c>
      <c r="E236" s="222" t="s">
        <v>401</v>
      </c>
      <c r="F236" s="223" t="s">
        <v>402</v>
      </c>
      <c r="G236" s="224" t="s">
        <v>198</v>
      </c>
      <c r="H236" s="225">
        <v>6855</v>
      </c>
      <c r="I236" s="226"/>
      <c r="J236" s="227">
        <f>ROUND(I236*H236,2)</f>
        <v>0</v>
      </c>
      <c r="K236" s="223" t="s">
        <v>199</v>
      </c>
      <c r="L236" s="45"/>
      <c r="M236" s="228" t="s">
        <v>1</v>
      </c>
      <c r="N236" s="229" t="s">
        <v>47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118</v>
      </c>
      <c r="AT236" s="232" t="s">
        <v>195</v>
      </c>
      <c r="AU236" s="232" t="s">
        <v>92</v>
      </c>
      <c r="AY236" s="17" t="s">
        <v>193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7" t="s">
        <v>90</v>
      </c>
      <c r="BK236" s="233">
        <f>ROUND(I236*H236,2)</f>
        <v>0</v>
      </c>
      <c r="BL236" s="17" t="s">
        <v>118</v>
      </c>
      <c r="BM236" s="232" t="s">
        <v>403</v>
      </c>
    </row>
    <row r="237" s="13" customFormat="1">
      <c r="A237" s="13"/>
      <c r="B237" s="234"/>
      <c r="C237" s="235"/>
      <c r="D237" s="236" t="s">
        <v>201</v>
      </c>
      <c r="E237" s="237" t="s">
        <v>1</v>
      </c>
      <c r="F237" s="238" t="s">
        <v>404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201</v>
      </c>
      <c r="AU237" s="244" t="s">
        <v>92</v>
      </c>
      <c r="AV237" s="13" t="s">
        <v>90</v>
      </c>
      <c r="AW237" s="13" t="s">
        <v>38</v>
      </c>
      <c r="AX237" s="13" t="s">
        <v>82</v>
      </c>
      <c r="AY237" s="244" t="s">
        <v>193</v>
      </c>
    </row>
    <row r="238" s="14" customFormat="1">
      <c r="A238" s="14"/>
      <c r="B238" s="245"/>
      <c r="C238" s="246"/>
      <c r="D238" s="236" t="s">
        <v>201</v>
      </c>
      <c r="E238" s="247" t="s">
        <v>1</v>
      </c>
      <c r="F238" s="248" t="s">
        <v>156</v>
      </c>
      <c r="G238" s="246"/>
      <c r="H238" s="249">
        <v>6855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201</v>
      </c>
      <c r="AU238" s="255" t="s">
        <v>92</v>
      </c>
      <c r="AV238" s="14" t="s">
        <v>92</v>
      </c>
      <c r="AW238" s="14" t="s">
        <v>38</v>
      </c>
      <c r="AX238" s="14" t="s">
        <v>90</v>
      </c>
      <c r="AY238" s="255" t="s">
        <v>193</v>
      </c>
    </row>
    <row r="239" s="2" customFormat="1" ht="16.5" customHeight="1">
      <c r="A239" s="39"/>
      <c r="B239" s="40"/>
      <c r="C239" s="221" t="s">
        <v>405</v>
      </c>
      <c r="D239" s="221" t="s">
        <v>195</v>
      </c>
      <c r="E239" s="222" t="s">
        <v>406</v>
      </c>
      <c r="F239" s="223" t="s">
        <v>407</v>
      </c>
      <c r="G239" s="224" t="s">
        <v>198</v>
      </c>
      <c r="H239" s="225">
        <v>16.75</v>
      </c>
      <c r="I239" s="226"/>
      <c r="J239" s="227">
        <f>ROUND(I239*H239,2)</f>
        <v>0</v>
      </c>
      <c r="K239" s="223" t="s">
        <v>212</v>
      </c>
      <c r="L239" s="45"/>
      <c r="M239" s="228" t="s">
        <v>1</v>
      </c>
      <c r="N239" s="229" t="s">
        <v>47</v>
      </c>
      <c r="O239" s="92"/>
      <c r="P239" s="230">
        <f>O239*H239</f>
        <v>0</v>
      </c>
      <c r="Q239" s="230">
        <v>0.34499999999999997</v>
      </c>
      <c r="R239" s="230">
        <f>Q239*H239</f>
        <v>5.7787499999999996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118</v>
      </c>
      <c r="AT239" s="232" t="s">
        <v>195</v>
      </c>
      <c r="AU239" s="232" t="s">
        <v>92</v>
      </c>
      <c r="AY239" s="17" t="s">
        <v>193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7" t="s">
        <v>90</v>
      </c>
      <c r="BK239" s="233">
        <f>ROUND(I239*H239,2)</f>
        <v>0</v>
      </c>
      <c r="BL239" s="17" t="s">
        <v>118</v>
      </c>
      <c r="BM239" s="232" t="s">
        <v>408</v>
      </c>
    </row>
    <row r="240" s="14" customFormat="1">
      <c r="A240" s="14"/>
      <c r="B240" s="245"/>
      <c r="C240" s="246"/>
      <c r="D240" s="236" t="s">
        <v>201</v>
      </c>
      <c r="E240" s="247" t="s">
        <v>1</v>
      </c>
      <c r="F240" s="248" t="s">
        <v>101</v>
      </c>
      <c r="G240" s="246"/>
      <c r="H240" s="249">
        <v>16.75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201</v>
      </c>
      <c r="AU240" s="255" t="s">
        <v>92</v>
      </c>
      <c r="AV240" s="14" t="s">
        <v>92</v>
      </c>
      <c r="AW240" s="14" t="s">
        <v>38</v>
      </c>
      <c r="AX240" s="14" t="s">
        <v>90</v>
      </c>
      <c r="AY240" s="255" t="s">
        <v>193</v>
      </c>
    </row>
    <row r="241" s="2" customFormat="1" ht="24.15" customHeight="1">
      <c r="A241" s="39"/>
      <c r="B241" s="40"/>
      <c r="C241" s="221" t="s">
        <v>409</v>
      </c>
      <c r="D241" s="221" t="s">
        <v>195</v>
      </c>
      <c r="E241" s="222" t="s">
        <v>410</v>
      </c>
      <c r="F241" s="223" t="s">
        <v>411</v>
      </c>
      <c r="G241" s="224" t="s">
        <v>198</v>
      </c>
      <c r="H241" s="225">
        <v>6855</v>
      </c>
      <c r="I241" s="226"/>
      <c r="J241" s="227">
        <f>ROUND(I241*H241,2)</f>
        <v>0</v>
      </c>
      <c r="K241" s="223" t="s">
        <v>212</v>
      </c>
      <c r="L241" s="45"/>
      <c r="M241" s="228" t="s">
        <v>1</v>
      </c>
      <c r="N241" s="229" t="s">
        <v>47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118</v>
      </c>
      <c r="AT241" s="232" t="s">
        <v>195</v>
      </c>
      <c r="AU241" s="232" t="s">
        <v>92</v>
      </c>
      <c r="AY241" s="17" t="s">
        <v>193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7" t="s">
        <v>90</v>
      </c>
      <c r="BK241" s="233">
        <f>ROUND(I241*H241,2)</f>
        <v>0</v>
      </c>
      <c r="BL241" s="17" t="s">
        <v>118</v>
      </c>
      <c r="BM241" s="232" t="s">
        <v>412</v>
      </c>
    </row>
    <row r="242" s="13" customFormat="1">
      <c r="A242" s="13"/>
      <c r="B242" s="234"/>
      <c r="C242" s="235"/>
      <c r="D242" s="236" t="s">
        <v>201</v>
      </c>
      <c r="E242" s="237" t="s">
        <v>1</v>
      </c>
      <c r="F242" s="238" t="s">
        <v>413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201</v>
      </c>
      <c r="AU242" s="244" t="s">
        <v>92</v>
      </c>
      <c r="AV242" s="13" t="s">
        <v>90</v>
      </c>
      <c r="AW242" s="13" t="s">
        <v>38</v>
      </c>
      <c r="AX242" s="13" t="s">
        <v>82</v>
      </c>
      <c r="AY242" s="244" t="s">
        <v>193</v>
      </c>
    </row>
    <row r="243" s="14" customFormat="1">
      <c r="A243" s="14"/>
      <c r="B243" s="245"/>
      <c r="C243" s="246"/>
      <c r="D243" s="236" t="s">
        <v>201</v>
      </c>
      <c r="E243" s="247" t="s">
        <v>1</v>
      </c>
      <c r="F243" s="248" t="s">
        <v>156</v>
      </c>
      <c r="G243" s="246"/>
      <c r="H243" s="249">
        <v>6855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201</v>
      </c>
      <c r="AU243" s="255" t="s">
        <v>92</v>
      </c>
      <c r="AV243" s="14" t="s">
        <v>92</v>
      </c>
      <c r="AW243" s="14" t="s">
        <v>38</v>
      </c>
      <c r="AX243" s="14" t="s">
        <v>90</v>
      </c>
      <c r="AY243" s="255" t="s">
        <v>193</v>
      </c>
    </row>
    <row r="244" s="2" customFormat="1" ht="24.15" customHeight="1">
      <c r="A244" s="39"/>
      <c r="B244" s="40"/>
      <c r="C244" s="221" t="s">
        <v>414</v>
      </c>
      <c r="D244" s="221" t="s">
        <v>195</v>
      </c>
      <c r="E244" s="222" t="s">
        <v>415</v>
      </c>
      <c r="F244" s="223" t="s">
        <v>416</v>
      </c>
      <c r="G244" s="224" t="s">
        <v>198</v>
      </c>
      <c r="H244" s="225">
        <v>6855</v>
      </c>
      <c r="I244" s="226"/>
      <c r="J244" s="227">
        <f>ROUND(I244*H244,2)</f>
        <v>0</v>
      </c>
      <c r="K244" s="223" t="s">
        <v>212</v>
      </c>
      <c r="L244" s="45"/>
      <c r="M244" s="228" t="s">
        <v>1</v>
      </c>
      <c r="N244" s="229" t="s">
        <v>47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118</v>
      </c>
      <c r="AT244" s="232" t="s">
        <v>195</v>
      </c>
      <c r="AU244" s="232" t="s">
        <v>92</v>
      </c>
      <c r="AY244" s="17" t="s">
        <v>193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7" t="s">
        <v>90</v>
      </c>
      <c r="BK244" s="233">
        <f>ROUND(I244*H244,2)</f>
        <v>0</v>
      </c>
      <c r="BL244" s="17" t="s">
        <v>118</v>
      </c>
      <c r="BM244" s="232" t="s">
        <v>417</v>
      </c>
    </row>
    <row r="245" s="13" customFormat="1">
      <c r="A245" s="13"/>
      <c r="B245" s="234"/>
      <c r="C245" s="235"/>
      <c r="D245" s="236" t="s">
        <v>201</v>
      </c>
      <c r="E245" s="237" t="s">
        <v>1</v>
      </c>
      <c r="F245" s="238" t="s">
        <v>418</v>
      </c>
      <c r="G245" s="235"/>
      <c r="H245" s="237" t="s">
        <v>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201</v>
      </c>
      <c r="AU245" s="244" t="s">
        <v>92</v>
      </c>
      <c r="AV245" s="13" t="s">
        <v>90</v>
      </c>
      <c r="AW245" s="13" t="s">
        <v>38</v>
      </c>
      <c r="AX245" s="13" t="s">
        <v>82</v>
      </c>
      <c r="AY245" s="244" t="s">
        <v>193</v>
      </c>
    </row>
    <row r="246" s="14" customFormat="1">
      <c r="A246" s="14"/>
      <c r="B246" s="245"/>
      <c r="C246" s="246"/>
      <c r="D246" s="236" t="s">
        <v>201</v>
      </c>
      <c r="E246" s="247" t="s">
        <v>1</v>
      </c>
      <c r="F246" s="248" t="s">
        <v>156</v>
      </c>
      <c r="G246" s="246"/>
      <c r="H246" s="249">
        <v>6855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201</v>
      </c>
      <c r="AU246" s="255" t="s">
        <v>92</v>
      </c>
      <c r="AV246" s="14" t="s">
        <v>92</v>
      </c>
      <c r="AW246" s="14" t="s">
        <v>38</v>
      </c>
      <c r="AX246" s="14" t="s">
        <v>90</v>
      </c>
      <c r="AY246" s="255" t="s">
        <v>193</v>
      </c>
    </row>
    <row r="247" s="2" customFormat="1" ht="33" customHeight="1">
      <c r="A247" s="39"/>
      <c r="B247" s="40"/>
      <c r="C247" s="221" t="s">
        <v>419</v>
      </c>
      <c r="D247" s="221" t="s">
        <v>195</v>
      </c>
      <c r="E247" s="222" t="s">
        <v>420</v>
      </c>
      <c r="F247" s="223" t="s">
        <v>421</v>
      </c>
      <c r="G247" s="224" t="s">
        <v>198</v>
      </c>
      <c r="H247" s="225">
        <v>6855</v>
      </c>
      <c r="I247" s="226"/>
      <c r="J247" s="227">
        <f>ROUND(I247*H247,2)</f>
        <v>0</v>
      </c>
      <c r="K247" s="223" t="s">
        <v>212</v>
      </c>
      <c r="L247" s="45"/>
      <c r="M247" s="228" t="s">
        <v>1</v>
      </c>
      <c r="N247" s="229" t="s">
        <v>47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118</v>
      </c>
      <c r="AT247" s="232" t="s">
        <v>195</v>
      </c>
      <c r="AU247" s="232" t="s">
        <v>92</v>
      </c>
      <c r="AY247" s="17" t="s">
        <v>193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7" t="s">
        <v>90</v>
      </c>
      <c r="BK247" s="233">
        <f>ROUND(I247*H247,2)</f>
        <v>0</v>
      </c>
      <c r="BL247" s="17" t="s">
        <v>118</v>
      </c>
      <c r="BM247" s="232" t="s">
        <v>422</v>
      </c>
    </row>
    <row r="248" s="13" customFormat="1">
      <c r="A248" s="13"/>
      <c r="B248" s="234"/>
      <c r="C248" s="235"/>
      <c r="D248" s="236" t="s">
        <v>201</v>
      </c>
      <c r="E248" s="237" t="s">
        <v>1</v>
      </c>
      <c r="F248" s="238" t="s">
        <v>423</v>
      </c>
      <c r="G248" s="235"/>
      <c r="H248" s="237" t="s">
        <v>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201</v>
      </c>
      <c r="AU248" s="244" t="s">
        <v>92</v>
      </c>
      <c r="AV248" s="13" t="s">
        <v>90</v>
      </c>
      <c r="AW248" s="13" t="s">
        <v>38</v>
      </c>
      <c r="AX248" s="13" t="s">
        <v>82</v>
      </c>
      <c r="AY248" s="244" t="s">
        <v>193</v>
      </c>
    </row>
    <row r="249" s="14" customFormat="1">
      <c r="A249" s="14"/>
      <c r="B249" s="245"/>
      <c r="C249" s="246"/>
      <c r="D249" s="236" t="s">
        <v>201</v>
      </c>
      <c r="E249" s="247" t="s">
        <v>1</v>
      </c>
      <c r="F249" s="248" t="s">
        <v>156</v>
      </c>
      <c r="G249" s="246"/>
      <c r="H249" s="249">
        <v>6855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201</v>
      </c>
      <c r="AU249" s="255" t="s">
        <v>92</v>
      </c>
      <c r="AV249" s="14" t="s">
        <v>92</v>
      </c>
      <c r="AW249" s="14" t="s">
        <v>38</v>
      </c>
      <c r="AX249" s="14" t="s">
        <v>90</v>
      </c>
      <c r="AY249" s="255" t="s">
        <v>193</v>
      </c>
    </row>
    <row r="250" s="2" customFormat="1" ht="24.15" customHeight="1">
      <c r="A250" s="39"/>
      <c r="B250" s="40"/>
      <c r="C250" s="221" t="s">
        <v>424</v>
      </c>
      <c r="D250" s="221" t="s">
        <v>195</v>
      </c>
      <c r="E250" s="222" t="s">
        <v>425</v>
      </c>
      <c r="F250" s="223" t="s">
        <v>426</v>
      </c>
      <c r="G250" s="224" t="s">
        <v>198</v>
      </c>
      <c r="H250" s="225">
        <v>35.079999999999998</v>
      </c>
      <c r="I250" s="226"/>
      <c r="J250" s="227">
        <f>ROUND(I250*H250,2)</f>
        <v>0</v>
      </c>
      <c r="K250" s="223" t="s">
        <v>199</v>
      </c>
      <c r="L250" s="45"/>
      <c r="M250" s="228" t="s">
        <v>1</v>
      </c>
      <c r="N250" s="229" t="s">
        <v>47</v>
      </c>
      <c r="O250" s="92"/>
      <c r="P250" s="230">
        <f>O250*H250</f>
        <v>0</v>
      </c>
      <c r="Q250" s="230">
        <v>0.089219999999999994</v>
      </c>
      <c r="R250" s="230">
        <f>Q250*H250</f>
        <v>3.1298375999999997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118</v>
      </c>
      <c r="AT250" s="232" t="s">
        <v>195</v>
      </c>
      <c r="AU250" s="232" t="s">
        <v>92</v>
      </c>
      <c r="AY250" s="17" t="s">
        <v>193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7" t="s">
        <v>90</v>
      </c>
      <c r="BK250" s="233">
        <f>ROUND(I250*H250,2)</f>
        <v>0</v>
      </c>
      <c r="BL250" s="17" t="s">
        <v>118</v>
      </c>
      <c r="BM250" s="232" t="s">
        <v>427</v>
      </c>
    </row>
    <row r="251" s="14" customFormat="1">
      <c r="A251" s="14"/>
      <c r="B251" s="245"/>
      <c r="C251" s="246"/>
      <c r="D251" s="236" t="s">
        <v>201</v>
      </c>
      <c r="E251" s="247" t="s">
        <v>1</v>
      </c>
      <c r="F251" s="248" t="s">
        <v>428</v>
      </c>
      <c r="G251" s="246"/>
      <c r="H251" s="249">
        <v>32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201</v>
      </c>
      <c r="AU251" s="255" t="s">
        <v>92</v>
      </c>
      <c r="AV251" s="14" t="s">
        <v>92</v>
      </c>
      <c r="AW251" s="14" t="s">
        <v>38</v>
      </c>
      <c r="AX251" s="14" t="s">
        <v>82</v>
      </c>
      <c r="AY251" s="255" t="s">
        <v>193</v>
      </c>
    </row>
    <row r="252" s="14" customFormat="1">
      <c r="A252" s="14"/>
      <c r="B252" s="245"/>
      <c r="C252" s="246"/>
      <c r="D252" s="236" t="s">
        <v>201</v>
      </c>
      <c r="E252" s="247" t="s">
        <v>164</v>
      </c>
      <c r="F252" s="248" t="s">
        <v>429</v>
      </c>
      <c r="G252" s="246"/>
      <c r="H252" s="249">
        <v>3.0800000000000001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201</v>
      </c>
      <c r="AU252" s="255" t="s">
        <v>92</v>
      </c>
      <c r="AV252" s="14" t="s">
        <v>92</v>
      </c>
      <c r="AW252" s="14" t="s">
        <v>38</v>
      </c>
      <c r="AX252" s="14" t="s">
        <v>82</v>
      </c>
      <c r="AY252" s="255" t="s">
        <v>193</v>
      </c>
    </row>
    <row r="253" s="15" customFormat="1">
      <c r="A253" s="15"/>
      <c r="B253" s="256"/>
      <c r="C253" s="257"/>
      <c r="D253" s="236" t="s">
        <v>201</v>
      </c>
      <c r="E253" s="258" t="s">
        <v>1</v>
      </c>
      <c r="F253" s="259" t="s">
        <v>234</v>
      </c>
      <c r="G253" s="257"/>
      <c r="H253" s="260">
        <v>35.079999999999998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6" t="s">
        <v>201</v>
      </c>
      <c r="AU253" s="266" t="s">
        <v>92</v>
      </c>
      <c r="AV253" s="15" t="s">
        <v>118</v>
      </c>
      <c r="AW253" s="15" t="s">
        <v>38</v>
      </c>
      <c r="AX253" s="15" t="s">
        <v>90</v>
      </c>
      <c r="AY253" s="266" t="s">
        <v>193</v>
      </c>
    </row>
    <row r="254" s="2" customFormat="1" ht="21.75" customHeight="1">
      <c r="A254" s="39"/>
      <c r="B254" s="40"/>
      <c r="C254" s="267" t="s">
        <v>430</v>
      </c>
      <c r="D254" s="267" t="s">
        <v>316</v>
      </c>
      <c r="E254" s="268" t="s">
        <v>431</v>
      </c>
      <c r="F254" s="269" t="s">
        <v>432</v>
      </c>
      <c r="G254" s="270" t="s">
        <v>198</v>
      </c>
      <c r="H254" s="271">
        <v>3.1419999999999999</v>
      </c>
      <c r="I254" s="272"/>
      <c r="J254" s="273">
        <f>ROUND(I254*H254,2)</f>
        <v>0</v>
      </c>
      <c r="K254" s="269" t="s">
        <v>199</v>
      </c>
      <c r="L254" s="274"/>
      <c r="M254" s="275" t="s">
        <v>1</v>
      </c>
      <c r="N254" s="276" t="s">
        <v>47</v>
      </c>
      <c r="O254" s="92"/>
      <c r="P254" s="230">
        <f>O254*H254</f>
        <v>0</v>
      </c>
      <c r="Q254" s="230">
        <v>0.13100000000000001</v>
      </c>
      <c r="R254" s="230">
        <f>Q254*H254</f>
        <v>0.41160200000000002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240</v>
      </c>
      <c r="AT254" s="232" t="s">
        <v>316</v>
      </c>
      <c r="AU254" s="232" t="s">
        <v>92</v>
      </c>
      <c r="AY254" s="17" t="s">
        <v>193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7" t="s">
        <v>90</v>
      </c>
      <c r="BK254" s="233">
        <f>ROUND(I254*H254,2)</f>
        <v>0</v>
      </c>
      <c r="BL254" s="17" t="s">
        <v>118</v>
      </c>
      <c r="BM254" s="232" t="s">
        <v>433</v>
      </c>
    </row>
    <row r="255" s="14" customFormat="1">
      <c r="A255" s="14"/>
      <c r="B255" s="245"/>
      <c r="C255" s="246"/>
      <c r="D255" s="236" t="s">
        <v>201</v>
      </c>
      <c r="E255" s="247" t="s">
        <v>1</v>
      </c>
      <c r="F255" s="248" t="s">
        <v>434</v>
      </c>
      <c r="G255" s="246"/>
      <c r="H255" s="249">
        <v>3.1419999999999999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201</v>
      </c>
      <c r="AU255" s="255" t="s">
        <v>92</v>
      </c>
      <c r="AV255" s="14" t="s">
        <v>92</v>
      </c>
      <c r="AW255" s="14" t="s">
        <v>38</v>
      </c>
      <c r="AX255" s="14" t="s">
        <v>90</v>
      </c>
      <c r="AY255" s="255" t="s">
        <v>193</v>
      </c>
    </row>
    <row r="256" s="2" customFormat="1" ht="24.15" customHeight="1">
      <c r="A256" s="39"/>
      <c r="B256" s="40"/>
      <c r="C256" s="221" t="s">
        <v>435</v>
      </c>
      <c r="D256" s="221" t="s">
        <v>195</v>
      </c>
      <c r="E256" s="222" t="s">
        <v>436</v>
      </c>
      <c r="F256" s="223" t="s">
        <v>437</v>
      </c>
      <c r="G256" s="224" t="s">
        <v>198</v>
      </c>
      <c r="H256" s="225">
        <v>36</v>
      </c>
      <c r="I256" s="226"/>
      <c r="J256" s="227">
        <f>ROUND(I256*H256,2)</f>
        <v>0</v>
      </c>
      <c r="K256" s="223" t="s">
        <v>438</v>
      </c>
      <c r="L256" s="45"/>
      <c r="M256" s="228" t="s">
        <v>1</v>
      </c>
      <c r="N256" s="229" t="s">
        <v>47</v>
      </c>
      <c r="O256" s="92"/>
      <c r="P256" s="230">
        <f>O256*H256</f>
        <v>0</v>
      </c>
      <c r="Q256" s="230">
        <v>0.11162</v>
      </c>
      <c r="R256" s="230">
        <f>Q256*H256</f>
        <v>4.0183200000000001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118</v>
      </c>
      <c r="AT256" s="232" t="s">
        <v>195</v>
      </c>
      <c r="AU256" s="232" t="s">
        <v>92</v>
      </c>
      <c r="AY256" s="17" t="s">
        <v>193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7" t="s">
        <v>90</v>
      </c>
      <c r="BK256" s="233">
        <f>ROUND(I256*H256,2)</f>
        <v>0</v>
      </c>
      <c r="BL256" s="17" t="s">
        <v>118</v>
      </c>
      <c r="BM256" s="232" t="s">
        <v>439</v>
      </c>
    </row>
    <row r="257" s="14" customFormat="1">
      <c r="A257" s="14"/>
      <c r="B257" s="245"/>
      <c r="C257" s="246"/>
      <c r="D257" s="236" t="s">
        <v>201</v>
      </c>
      <c r="E257" s="247" t="s">
        <v>1</v>
      </c>
      <c r="F257" s="248" t="s">
        <v>140</v>
      </c>
      <c r="G257" s="246"/>
      <c r="H257" s="249">
        <v>36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201</v>
      </c>
      <c r="AU257" s="255" t="s">
        <v>92</v>
      </c>
      <c r="AV257" s="14" t="s">
        <v>92</v>
      </c>
      <c r="AW257" s="14" t="s">
        <v>38</v>
      </c>
      <c r="AX257" s="14" t="s">
        <v>90</v>
      </c>
      <c r="AY257" s="255" t="s">
        <v>193</v>
      </c>
    </row>
    <row r="258" s="2" customFormat="1" ht="24.15" customHeight="1">
      <c r="A258" s="39"/>
      <c r="B258" s="40"/>
      <c r="C258" s="267" t="s">
        <v>440</v>
      </c>
      <c r="D258" s="267" t="s">
        <v>316</v>
      </c>
      <c r="E258" s="268" t="s">
        <v>441</v>
      </c>
      <c r="F258" s="269" t="s">
        <v>442</v>
      </c>
      <c r="G258" s="270" t="s">
        <v>198</v>
      </c>
      <c r="H258" s="271">
        <v>37.079999999999998</v>
      </c>
      <c r="I258" s="272"/>
      <c r="J258" s="273">
        <f>ROUND(I258*H258,2)</f>
        <v>0</v>
      </c>
      <c r="K258" s="269" t="s">
        <v>1</v>
      </c>
      <c r="L258" s="274"/>
      <c r="M258" s="275" t="s">
        <v>1</v>
      </c>
      <c r="N258" s="276" t="s">
        <v>47</v>
      </c>
      <c r="O258" s="92"/>
      <c r="P258" s="230">
        <f>O258*H258</f>
        <v>0</v>
      </c>
      <c r="Q258" s="230">
        <v>0.17599999999999999</v>
      </c>
      <c r="R258" s="230">
        <f>Q258*H258</f>
        <v>6.5260799999999994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240</v>
      </c>
      <c r="AT258" s="232" t="s">
        <v>316</v>
      </c>
      <c r="AU258" s="232" t="s">
        <v>92</v>
      </c>
      <c r="AY258" s="17" t="s">
        <v>193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7" t="s">
        <v>90</v>
      </c>
      <c r="BK258" s="233">
        <f>ROUND(I258*H258,2)</f>
        <v>0</v>
      </c>
      <c r="BL258" s="17" t="s">
        <v>118</v>
      </c>
      <c r="BM258" s="232" t="s">
        <v>443</v>
      </c>
    </row>
    <row r="259" s="14" customFormat="1">
      <c r="A259" s="14"/>
      <c r="B259" s="245"/>
      <c r="C259" s="246"/>
      <c r="D259" s="236" t="s">
        <v>201</v>
      </c>
      <c r="E259" s="247" t="s">
        <v>1</v>
      </c>
      <c r="F259" s="248" t="s">
        <v>444</v>
      </c>
      <c r="G259" s="246"/>
      <c r="H259" s="249">
        <v>37.079999999999998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201</v>
      </c>
      <c r="AU259" s="255" t="s">
        <v>92</v>
      </c>
      <c r="AV259" s="14" t="s">
        <v>92</v>
      </c>
      <c r="AW259" s="14" t="s">
        <v>38</v>
      </c>
      <c r="AX259" s="14" t="s">
        <v>90</v>
      </c>
      <c r="AY259" s="255" t="s">
        <v>193</v>
      </c>
    </row>
    <row r="260" s="2" customFormat="1" ht="24.15" customHeight="1">
      <c r="A260" s="39"/>
      <c r="B260" s="40"/>
      <c r="C260" s="221" t="s">
        <v>445</v>
      </c>
      <c r="D260" s="221" t="s">
        <v>195</v>
      </c>
      <c r="E260" s="222" t="s">
        <v>446</v>
      </c>
      <c r="F260" s="223" t="s">
        <v>447</v>
      </c>
      <c r="G260" s="224" t="s">
        <v>198</v>
      </c>
      <c r="H260" s="225">
        <v>54.5</v>
      </c>
      <c r="I260" s="226"/>
      <c r="J260" s="227">
        <f>ROUND(I260*H260,2)</f>
        <v>0</v>
      </c>
      <c r="K260" s="223" t="s">
        <v>212</v>
      </c>
      <c r="L260" s="45"/>
      <c r="M260" s="228" t="s">
        <v>1</v>
      </c>
      <c r="N260" s="229" t="s">
        <v>47</v>
      </c>
      <c r="O260" s="92"/>
      <c r="P260" s="230">
        <f>O260*H260</f>
        <v>0</v>
      </c>
      <c r="Q260" s="230">
        <v>0.50077000000000005</v>
      </c>
      <c r="R260" s="230">
        <f>Q260*H260</f>
        <v>27.291965000000001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118</v>
      </c>
      <c r="AT260" s="232" t="s">
        <v>195</v>
      </c>
      <c r="AU260" s="232" t="s">
        <v>92</v>
      </c>
      <c r="AY260" s="17" t="s">
        <v>193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7" t="s">
        <v>90</v>
      </c>
      <c r="BK260" s="233">
        <f>ROUND(I260*H260,2)</f>
        <v>0</v>
      </c>
      <c r="BL260" s="17" t="s">
        <v>118</v>
      </c>
      <c r="BM260" s="232" t="s">
        <v>448</v>
      </c>
    </row>
    <row r="261" s="14" customFormat="1">
      <c r="A261" s="14"/>
      <c r="B261" s="245"/>
      <c r="C261" s="246"/>
      <c r="D261" s="236" t="s">
        <v>201</v>
      </c>
      <c r="E261" s="247" t="s">
        <v>1</v>
      </c>
      <c r="F261" s="248" t="s">
        <v>449</v>
      </c>
      <c r="G261" s="246"/>
      <c r="H261" s="249">
        <v>54.5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201</v>
      </c>
      <c r="AU261" s="255" t="s">
        <v>92</v>
      </c>
      <c r="AV261" s="14" t="s">
        <v>92</v>
      </c>
      <c r="AW261" s="14" t="s">
        <v>38</v>
      </c>
      <c r="AX261" s="14" t="s">
        <v>90</v>
      </c>
      <c r="AY261" s="255" t="s">
        <v>193</v>
      </c>
    </row>
    <row r="262" s="12" customFormat="1" ht="22.8" customHeight="1">
      <c r="A262" s="12"/>
      <c r="B262" s="205"/>
      <c r="C262" s="206"/>
      <c r="D262" s="207" t="s">
        <v>81</v>
      </c>
      <c r="E262" s="219" t="s">
        <v>240</v>
      </c>
      <c r="F262" s="219" t="s">
        <v>450</v>
      </c>
      <c r="G262" s="206"/>
      <c r="H262" s="206"/>
      <c r="I262" s="209"/>
      <c r="J262" s="220">
        <f>BK262</f>
        <v>0</v>
      </c>
      <c r="K262" s="206"/>
      <c r="L262" s="211"/>
      <c r="M262" s="212"/>
      <c r="N262" s="213"/>
      <c r="O262" s="213"/>
      <c r="P262" s="214">
        <f>SUM(P263:P297)</f>
        <v>0</v>
      </c>
      <c r="Q262" s="213"/>
      <c r="R262" s="214">
        <f>SUM(R263:R297)</f>
        <v>4.2754159999999999</v>
      </c>
      <c r="S262" s="213"/>
      <c r="T262" s="215">
        <f>SUM(T263:T297)</f>
        <v>3.0617599999999996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6" t="s">
        <v>90</v>
      </c>
      <c r="AT262" s="217" t="s">
        <v>81</v>
      </c>
      <c r="AU262" s="217" t="s">
        <v>90</v>
      </c>
      <c r="AY262" s="216" t="s">
        <v>193</v>
      </c>
      <c r="BK262" s="218">
        <f>SUM(BK263:BK297)</f>
        <v>0</v>
      </c>
    </row>
    <row r="263" s="2" customFormat="1" ht="16.5" customHeight="1">
      <c r="A263" s="39"/>
      <c r="B263" s="40"/>
      <c r="C263" s="221" t="s">
        <v>451</v>
      </c>
      <c r="D263" s="221" t="s">
        <v>195</v>
      </c>
      <c r="E263" s="222" t="s">
        <v>452</v>
      </c>
      <c r="F263" s="223" t="s">
        <v>453</v>
      </c>
      <c r="G263" s="224" t="s">
        <v>218</v>
      </c>
      <c r="H263" s="225">
        <v>80</v>
      </c>
      <c r="I263" s="226"/>
      <c r="J263" s="227">
        <f>ROUND(I263*H263,2)</f>
        <v>0</v>
      </c>
      <c r="K263" s="223" t="s">
        <v>1</v>
      </c>
      <c r="L263" s="45"/>
      <c r="M263" s="228" t="s">
        <v>1</v>
      </c>
      <c r="N263" s="229" t="s">
        <v>47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118</v>
      </c>
      <c r="AT263" s="232" t="s">
        <v>195</v>
      </c>
      <c r="AU263" s="232" t="s">
        <v>92</v>
      </c>
      <c r="AY263" s="17" t="s">
        <v>193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7" t="s">
        <v>90</v>
      </c>
      <c r="BK263" s="233">
        <f>ROUND(I263*H263,2)</f>
        <v>0</v>
      </c>
      <c r="BL263" s="17" t="s">
        <v>118</v>
      </c>
      <c r="BM263" s="232" t="s">
        <v>454</v>
      </c>
    </row>
    <row r="264" s="13" customFormat="1">
      <c r="A264" s="13"/>
      <c r="B264" s="234"/>
      <c r="C264" s="235"/>
      <c r="D264" s="236" t="s">
        <v>201</v>
      </c>
      <c r="E264" s="237" t="s">
        <v>1</v>
      </c>
      <c r="F264" s="238" t="s">
        <v>455</v>
      </c>
      <c r="G264" s="235"/>
      <c r="H264" s="237" t="s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201</v>
      </c>
      <c r="AU264" s="244" t="s">
        <v>92</v>
      </c>
      <c r="AV264" s="13" t="s">
        <v>90</v>
      </c>
      <c r="AW264" s="13" t="s">
        <v>38</v>
      </c>
      <c r="AX264" s="13" t="s">
        <v>82</v>
      </c>
      <c r="AY264" s="244" t="s">
        <v>193</v>
      </c>
    </row>
    <row r="265" s="13" customFormat="1">
      <c r="A265" s="13"/>
      <c r="B265" s="234"/>
      <c r="C265" s="235"/>
      <c r="D265" s="236" t="s">
        <v>201</v>
      </c>
      <c r="E265" s="237" t="s">
        <v>1</v>
      </c>
      <c r="F265" s="238" t="s">
        <v>456</v>
      </c>
      <c r="G265" s="235"/>
      <c r="H265" s="237" t="s">
        <v>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201</v>
      </c>
      <c r="AU265" s="244" t="s">
        <v>92</v>
      </c>
      <c r="AV265" s="13" t="s">
        <v>90</v>
      </c>
      <c r="AW265" s="13" t="s">
        <v>38</v>
      </c>
      <c r="AX265" s="13" t="s">
        <v>82</v>
      </c>
      <c r="AY265" s="244" t="s">
        <v>193</v>
      </c>
    </row>
    <row r="266" s="13" customFormat="1">
      <c r="A266" s="13"/>
      <c r="B266" s="234"/>
      <c r="C266" s="235"/>
      <c r="D266" s="236" t="s">
        <v>201</v>
      </c>
      <c r="E266" s="237" t="s">
        <v>1</v>
      </c>
      <c r="F266" s="238" t="s">
        <v>457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201</v>
      </c>
      <c r="AU266" s="244" t="s">
        <v>92</v>
      </c>
      <c r="AV266" s="13" t="s">
        <v>90</v>
      </c>
      <c r="AW266" s="13" t="s">
        <v>38</v>
      </c>
      <c r="AX266" s="13" t="s">
        <v>82</v>
      </c>
      <c r="AY266" s="244" t="s">
        <v>193</v>
      </c>
    </row>
    <row r="267" s="14" customFormat="1">
      <c r="A267" s="14"/>
      <c r="B267" s="245"/>
      <c r="C267" s="246"/>
      <c r="D267" s="236" t="s">
        <v>201</v>
      </c>
      <c r="E267" s="247" t="s">
        <v>1</v>
      </c>
      <c r="F267" s="248" t="s">
        <v>458</v>
      </c>
      <c r="G267" s="246"/>
      <c r="H267" s="249">
        <v>80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201</v>
      </c>
      <c r="AU267" s="255" t="s">
        <v>92</v>
      </c>
      <c r="AV267" s="14" t="s">
        <v>92</v>
      </c>
      <c r="AW267" s="14" t="s">
        <v>38</v>
      </c>
      <c r="AX267" s="14" t="s">
        <v>90</v>
      </c>
      <c r="AY267" s="255" t="s">
        <v>193</v>
      </c>
    </row>
    <row r="268" s="2" customFormat="1" ht="24.15" customHeight="1">
      <c r="A268" s="39"/>
      <c r="B268" s="40"/>
      <c r="C268" s="221" t="s">
        <v>459</v>
      </c>
      <c r="D268" s="221" t="s">
        <v>195</v>
      </c>
      <c r="E268" s="222" t="s">
        <v>460</v>
      </c>
      <c r="F268" s="223" t="s">
        <v>461</v>
      </c>
      <c r="G268" s="224" t="s">
        <v>218</v>
      </c>
      <c r="H268" s="225">
        <v>105.09999999999999</v>
      </c>
      <c r="I268" s="226"/>
      <c r="J268" s="227">
        <f>ROUND(I268*H268,2)</f>
        <v>0</v>
      </c>
      <c r="K268" s="223" t="s">
        <v>212</v>
      </c>
      <c r="L268" s="45"/>
      <c r="M268" s="228" t="s">
        <v>1</v>
      </c>
      <c r="N268" s="229" t="s">
        <v>47</v>
      </c>
      <c r="O268" s="92"/>
      <c r="P268" s="230">
        <f>O268*H268</f>
        <v>0</v>
      </c>
      <c r="Q268" s="230">
        <v>0.0065599999999999999</v>
      </c>
      <c r="R268" s="230">
        <f>Q268*H268</f>
        <v>0.68945599999999996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118</v>
      </c>
      <c r="AT268" s="232" t="s">
        <v>195</v>
      </c>
      <c r="AU268" s="232" t="s">
        <v>92</v>
      </c>
      <c r="AY268" s="17" t="s">
        <v>193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90</v>
      </c>
      <c r="BK268" s="233">
        <f>ROUND(I268*H268,2)</f>
        <v>0</v>
      </c>
      <c r="BL268" s="17" t="s">
        <v>118</v>
      </c>
      <c r="BM268" s="232" t="s">
        <v>462</v>
      </c>
    </row>
    <row r="269" s="13" customFormat="1">
      <c r="A269" s="13"/>
      <c r="B269" s="234"/>
      <c r="C269" s="235"/>
      <c r="D269" s="236" t="s">
        <v>201</v>
      </c>
      <c r="E269" s="237" t="s">
        <v>1</v>
      </c>
      <c r="F269" s="238" t="s">
        <v>463</v>
      </c>
      <c r="G269" s="235"/>
      <c r="H269" s="237" t="s">
        <v>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201</v>
      </c>
      <c r="AU269" s="244" t="s">
        <v>92</v>
      </c>
      <c r="AV269" s="13" t="s">
        <v>90</v>
      </c>
      <c r="AW269" s="13" t="s">
        <v>38</v>
      </c>
      <c r="AX269" s="13" t="s">
        <v>82</v>
      </c>
      <c r="AY269" s="244" t="s">
        <v>193</v>
      </c>
    </row>
    <row r="270" s="14" customFormat="1">
      <c r="A270" s="14"/>
      <c r="B270" s="245"/>
      <c r="C270" s="246"/>
      <c r="D270" s="236" t="s">
        <v>201</v>
      </c>
      <c r="E270" s="247" t="s">
        <v>1</v>
      </c>
      <c r="F270" s="248" t="s">
        <v>464</v>
      </c>
      <c r="G270" s="246"/>
      <c r="H270" s="249">
        <v>105.09999999999999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201</v>
      </c>
      <c r="AU270" s="255" t="s">
        <v>92</v>
      </c>
      <c r="AV270" s="14" t="s">
        <v>92</v>
      </c>
      <c r="AW270" s="14" t="s">
        <v>38</v>
      </c>
      <c r="AX270" s="14" t="s">
        <v>90</v>
      </c>
      <c r="AY270" s="255" t="s">
        <v>193</v>
      </c>
    </row>
    <row r="271" s="2" customFormat="1" ht="33" customHeight="1">
      <c r="A271" s="39"/>
      <c r="B271" s="40"/>
      <c r="C271" s="221" t="s">
        <v>465</v>
      </c>
      <c r="D271" s="221" t="s">
        <v>195</v>
      </c>
      <c r="E271" s="222" t="s">
        <v>466</v>
      </c>
      <c r="F271" s="223" t="s">
        <v>467</v>
      </c>
      <c r="G271" s="224" t="s">
        <v>468</v>
      </c>
      <c r="H271" s="225">
        <v>56</v>
      </c>
      <c r="I271" s="226"/>
      <c r="J271" s="227">
        <f>ROUND(I271*H271,2)</f>
        <v>0</v>
      </c>
      <c r="K271" s="223" t="s">
        <v>199</v>
      </c>
      <c r="L271" s="45"/>
      <c r="M271" s="228" t="s">
        <v>1</v>
      </c>
      <c r="N271" s="229" t="s">
        <v>47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118</v>
      </c>
      <c r="AT271" s="232" t="s">
        <v>195</v>
      </c>
      <c r="AU271" s="232" t="s">
        <v>92</v>
      </c>
      <c r="AY271" s="17" t="s">
        <v>193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7" t="s">
        <v>90</v>
      </c>
      <c r="BK271" s="233">
        <f>ROUND(I271*H271,2)</f>
        <v>0</v>
      </c>
      <c r="BL271" s="17" t="s">
        <v>118</v>
      </c>
      <c r="BM271" s="232" t="s">
        <v>469</v>
      </c>
    </row>
    <row r="272" s="13" customFormat="1">
      <c r="A272" s="13"/>
      <c r="B272" s="234"/>
      <c r="C272" s="235"/>
      <c r="D272" s="236" t="s">
        <v>201</v>
      </c>
      <c r="E272" s="237" t="s">
        <v>1</v>
      </c>
      <c r="F272" s="238" t="s">
        <v>470</v>
      </c>
      <c r="G272" s="235"/>
      <c r="H272" s="237" t="s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201</v>
      </c>
      <c r="AU272" s="244" t="s">
        <v>92</v>
      </c>
      <c r="AV272" s="13" t="s">
        <v>90</v>
      </c>
      <c r="AW272" s="13" t="s">
        <v>38</v>
      </c>
      <c r="AX272" s="13" t="s">
        <v>82</v>
      </c>
      <c r="AY272" s="244" t="s">
        <v>193</v>
      </c>
    </row>
    <row r="273" s="14" customFormat="1">
      <c r="A273" s="14"/>
      <c r="B273" s="245"/>
      <c r="C273" s="246"/>
      <c r="D273" s="236" t="s">
        <v>201</v>
      </c>
      <c r="E273" s="247" t="s">
        <v>1</v>
      </c>
      <c r="F273" s="248" t="s">
        <v>471</v>
      </c>
      <c r="G273" s="246"/>
      <c r="H273" s="249">
        <v>56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201</v>
      </c>
      <c r="AU273" s="255" t="s">
        <v>92</v>
      </c>
      <c r="AV273" s="14" t="s">
        <v>92</v>
      </c>
      <c r="AW273" s="14" t="s">
        <v>38</v>
      </c>
      <c r="AX273" s="14" t="s">
        <v>90</v>
      </c>
      <c r="AY273" s="255" t="s">
        <v>193</v>
      </c>
    </row>
    <row r="274" s="2" customFormat="1" ht="16.5" customHeight="1">
      <c r="A274" s="39"/>
      <c r="B274" s="40"/>
      <c r="C274" s="267" t="s">
        <v>472</v>
      </c>
      <c r="D274" s="267" t="s">
        <v>316</v>
      </c>
      <c r="E274" s="268" t="s">
        <v>473</v>
      </c>
      <c r="F274" s="269" t="s">
        <v>474</v>
      </c>
      <c r="G274" s="270" t="s">
        <v>468</v>
      </c>
      <c r="H274" s="271">
        <v>24</v>
      </c>
      <c r="I274" s="272"/>
      <c r="J274" s="273">
        <f>ROUND(I274*H274,2)</f>
        <v>0</v>
      </c>
      <c r="K274" s="269" t="s">
        <v>212</v>
      </c>
      <c r="L274" s="274"/>
      <c r="M274" s="275" t="s">
        <v>1</v>
      </c>
      <c r="N274" s="276" t="s">
        <v>47</v>
      </c>
      <c r="O274" s="92"/>
      <c r="P274" s="230">
        <f>O274*H274</f>
        <v>0</v>
      </c>
      <c r="Q274" s="230">
        <v>0.00156</v>
      </c>
      <c r="R274" s="230">
        <f>Q274*H274</f>
        <v>0.037440000000000001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240</v>
      </c>
      <c r="AT274" s="232" t="s">
        <v>316</v>
      </c>
      <c r="AU274" s="232" t="s">
        <v>92</v>
      </c>
      <c r="AY274" s="17" t="s">
        <v>193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7" t="s">
        <v>90</v>
      </c>
      <c r="BK274" s="233">
        <f>ROUND(I274*H274,2)</f>
        <v>0</v>
      </c>
      <c r="BL274" s="17" t="s">
        <v>118</v>
      </c>
      <c r="BM274" s="232" t="s">
        <v>475</v>
      </c>
    </row>
    <row r="275" s="14" customFormat="1">
      <c r="A275" s="14"/>
      <c r="B275" s="245"/>
      <c r="C275" s="246"/>
      <c r="D275" s="236" t="s">
        <v>201</v>
      </c>
      <c r="E275" s="247" t="s">
        <v>1</v>
      </c>
      <c r="F275" s="248" t="s">
        <v>476</v>
      </c>
      <c r="G275" s="246"/>
      <c r="H275" s="249">
        <v>24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201</v>
      </c>
      <c r="AU275" s="255" t="s">
        <v>92</v>
      </c>
      <c r="AV275" s="14" t="s">
        <v>92</v>
      </c>
      <c r="AW275" s="14" t="s">
        <v>38</v>
      </c>
      <c r="AX275" s="14" t="s">
        <v>90</v>
      </c>
      <c r="AY275" s="255" t="s">
        <v>193</v>
      </c>
    </row>
    <row r="276" s="2" customFormat="1" ht="16.5" customHeight="1">
      <c r="A276" s="39"/>
      <c r="B276" s="40"/>
      <c r="C276" s="267" t="s">
        <v>477</v>
      </c>
      <c r="D276" s="267" t="s">
        <v>316</v>
      </c>
      <c r="E276" s="268" t="s">
        <v>478</v>
      </c>
      <c r="F276" s="269" t="s">
        <v>479</v>
      </c>
      <c r="G276" s="270" t="s">
        <v>468</v>
      </c>
      <c r="H276" s="271">
        <v>32</v>
      </c>
      <c r="I276" s="272"/>
      <c r="J276" s="273">
        <f>ROUND(I276*H276,2)</f>
        <v>0</v>
      </c>
      <c r="K276" s="269" t="s">
        <v>1</v>
      </c>
      <c r="L276" s="274"/>
      <c r="M276" s="275" t="s">
        <v>1</v>
      </c>
      <c r="N276" s="276" t="s">
        <v>47</v>
      </c>
      <c r="O276" s="92"/>
      <c r="P276" s="230">
        <f>O276*H276</f>
        <v>0</v>
      </c>
      <c r="Q276" s="230">
        <v>0.00232</v>
      </c>
      <c r="R276" s="230">
        <f>Q276*H276</f>
        <v>0.07424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240</v>
      </c>
      <c r="AT276" s="232" t="s">
        <v>316</v>
      </c>
      <c r="AU276" s="232" t="s">
        <v>92</v>
      </c>
      <c r="AY276" s="17" t="s">
        <v>193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7" t="s">
        <v>90</v>
      </c>
      <c r="BK276" s="233">
        <f>ROUND(I276*H276,2)</f>
        <v>0</v>
      </c>
      <c r="BL276" s="17" t="s">
        <v>118</v>
      </c>
      <c r="BM276" s="232" t="s">
        <v>480</v>
      </c>
    </row>
    <row r="277" s="2" customFormat="1" ht="33" customHeight="1">
      <c r="A277" s="39"/>
      <c r="B277" s="40"/>
      <c r="C277" s="221" t="s">
        <v>481</v>
      </c>
      <c r="D277" s="221" t="s">
        <v>195</v>
      </c>
      <c r="E277" s="222" t="s">
        <v>482</v>
      </c>
      <c r="F277" s="223" t="s">
        <v>483</v>
      </c>
      <c r="G277" s="224" t="s">
        <v>468</v>
      </c>
      <c r="H277" s="225">
        <v>24</v>
      </c>
      <c r="I277" s="226"/>
      <c r="J277" s="227">
        <f>ROUND(I277*H277,2)</f>
        <v>0</v>
      </c>
      <c r="K277" s="223" t="s">
        <v>199</v>
      </c>
      <c r="L277" s="45"/>
      <c r="M277" s="228" t="s">
        <v>1</v>
      </c>
      <c r="N277" s="229" t="s">
        <v>47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118</v>
      </c>
      <c r="AT277" s="232" t="s">
        <v>195</v>
      </c>
      <c r="AU277" s="232" t="s">
        <v>92</v>
      </c>
      <c r="AY277" s="17" t="s">
        <v>193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7" t="s">
        <v>90</v>
      </c>
      <c r="BK277" s="233">
        <f>ROUND(I277*H277,2)</f>
        <v>0</v>
      </c>
      <c r="BL277" s="17" t="s">
        <v>118</v>
      </c>
      <c r="BM277" s="232" t="s">
        <v>484</v>
      </c>
    </row>
    <row r="278" s="13" customFormat="1">
      <c r="A278" s="13"/>
      <c r="B278" s="234"/>
      <c r="C278" s="235"/>
      <c r="D278" s="236" t="s">
        <v>201</v>
      </c>
      <c r="E278" s="237" t="s">
        <v>1</v>
      </c>
      <c r="F278" s="238" t="s">
        <v>470</v>
      </c>
      <c r="G278" s="235"/>
      <c r="H278" s="237" t="s">
        <v>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201</v>
      </c>
      <c r="AU278" s="244" t="s">
        <v>92</v>
      </c>
      <c r="AV278" s="13" t="s">
        <v>90</v>
      </c>
      <c r="AW278" s="13" t="s">
        <v>38</v>
      </c>
      <c r="AX278" s="13" t="s">
        <v>82</v>
      </c>
      <c r="AY278" s="244" t="s">
        <v>193</v>
      </c>
    </row>
    <row r="279" s="14" customFormat="1">
      <c r="A279" s="14"/>
      <c r="B279" s="245"/>
      <c r="C279" s="246"/>
      <c r="D279" s="236" t="s">
        <v>201</v>
      </c>
      <c r="E279" s="247" t="s">
        <v>1</v>
      </c>
      <c r="F279" s="248" t="s">
        <v>485</v>
      </c>
      <c r="G279" s="246"/>
      <c r="H279" s="249">
        <v>24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201</v>
      </c>
      <c r="AU279" s="255" t="s">
        <v>92</v>
      </c>
      <c r="AV279" s="14" t="s">
        <v>92</v>
      </c>
      <c r="AW279" s="14" t="s">
        <v>38</v>
      </c>
      <c r="AX279" s="14" t="s">
        <v>90</v>
      </c>
      <c r="AY279" s="255" t="s">
        <v>193</v>
      </c>
    </row>
    <row r="280" s="2" customFormat="1" ht="16.5" customHeight="1">
      <c r="A280" s="39"/>
      <c r="B280" s="40"/>
      <c r="C280" s="267" t="s">
        <v>486</v>
      </c>
      <c r="D280" s="267" t="s">
        <v>316</v>
      </c>
      <c r="E280" s="268" t="s">
        <v>487</v>
      </c>
      <c r="F280" s="269" t="s">
        <v>488</v>
      </c>
      <c r="G280" s="270" t="s">
        <v>468</v>
      </c>
      <c r="H280" s="271">
        <v>24</v>
      </c>
      <c r="I280" s="272"/>
      <c r="J280" s="273">
        <f>ROUND(I280*H280,2)</f>
        <v>0</v>
      </c>
      <c r="K280" s="269" t="s">
        <v>199</v>
      </c>
      <c r="L280" s="274"/>
      <c r="M280" s="275" t="s">
        <v>1</v>
      </c>
      <c r="N280" s="276" t="s">
        <v>47</v>
      </c>
      <c r="O280" s="92"/>
      <c r="P280" s="230">
        <f>O280*H280</f>
        <v>0</v>
      </c>
      <c r="Q280" s="230">
        <v>0.0091999999999999998</v>
      </c>
      <c r="R280" s="230">
        <f>Q280*H280</f>
        <v>0.2208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240</v>
      </c>
      <c r="AT280" s="232" t="s">
        <v>316</v>
      </c>
      <c r="AU280" s="232" t="s">
        <v>92</v>
      </c>
      <c r="AY280" s="17" t="s">
        <v>193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7" t="s">
        <v>90</v>
      </c>
      <c r="BK280" s="233">
        <f>ROUND(I280*H280,2)</f>
        <v>0</v>
      </c>
      <c r="BL280" s="17" t="s">
        <v>118</v>
      </c>
      <c r="BM280" s="232" t="s">
        <v>489</v>
      </c>
    </row>
    <row r="281" s="2" customFormat="1" ht="24.15" customHeight="1">
      <c r="A281" s="39"/>
      <c r="B281" s="40"/>
      <c r="C281" s="221" t="s">
        <v>490</v>
      </c>
      <c r="D281" s="221" t="s">
        <v>195</v>
      </c>
      <c r="E281" s="222" t="s">
        <v>491</v>
      </c>
      <c r="F281" s="223" t="s">
        <v>492</v>
      </c>
      <c r="G281" s="224" t="s">
        <v>218</v>
      </c>
      <c r="H281" s="225">
        <v>14</v>
      </c>
      <c r="I281" s="226"/>
      <c r="J281" s="227">
        <f>ROUND(I281*H281,2)</f>
        <v>0</v>
      </c>
      <c r="K281" s="223" t="s">
        <v>212</v>
      </c>
      <c r="L281" s="45"/>
      <c r="M281" s="228" t="s">
        <v>1</v>
      </c>
      <c r="N281" s="229" t="s">
        <v>47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118</v>
      </c>
      <c r="AT281" s="232" t="s">
        <v>195</v>
      </c>
      <c r="AU281" s="232" t="s">
        <v>92</v>
      </c>
      <c r="AY281" s="17" t="s">
        <v>193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7" t="s">
        <v>90</v>
      </c>
      <c r="BK281" s="233">
        <f>ROUND(I281*H281,2)</f>
        <v>0</v>
      </c>
      <c r="BL281" s="17" t="s">
        <v>118</v>
      </c>
      <c r="BM281" s="232" t="s">
        <v>493</v>
      </c>
    </row>
    <row r="282" s="2" customFormat="1" ht="24.15" customHeight="1">
      <c r="A282" s="39"/>
      <c r="B282" s="40"/>
      <c r="C282" s="221" t="s">
        <v>494</v>
      </c>
      <c r="D282" s="221" t="s">
        <v>195</v>
      </c>
      <c r="E282" s="222" t="s">
        <v>495</v>
      </c>
      <c r="F282" s="223" t="s">
        <v>496</v>
      </c>
      <c r="G282" s="224" t="s">
        <v>243</v>
      </c>
      <c r="H282" s="225">
        <v>1.1779999999999999</v>
      </c>
      <c r="I282" s="226"/>
      <c r="J282" s="227">
        <f>ROUND(I282*H282,2)</f>
        <v>0</v>
      </c>
      <c r="K282" s="223" t="s">
        <v>212</v>
      </c>
      <c r="L282" s="45"/>
      <c r="M282" s="228" t="s">
        <v>1</v>
      </c>
      <c r="N282" s="229" t="s">
        <v>47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1.9199999999999999</v>
      </c>
      <c r="T282" s="231">
        <f>S282*H282</f>
        <v>2.2617599999999998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118</v>
      </c>
      <c r="AT282" s="232" t="s">
        <v>195</v>
      </c>
      <c r="AU282" s="232" t="s">
        <v>92</v>
      </c>
      <c r="AY282" s="17" t="s">
        <v>193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7" t="s">
        <v>90</v>
      </c>
      <c r="BK282" s="233">
        <f>ROUND(I282*H282,2)</f>
        <v>0</v>
      </c>
      <c r="BL282" s="17" t="s">
        <v>118</v>
      </c>
      <c r="BM282" s="232" t="s">
        <v>497</v>
      </c>
    </row>
    <row r="283" s="14" customFormat="1">
      <c r="A283" s="14"/>
      <c r="B283" s="245"/>
      <c r="C283" s="246"/>
      <c r="D283" s="236" t="s">
        <v>201</v>
      </c>
      <c r="E283" s="247" t="s">
        <v>124</v>
      </c>
      <c r="F283" s="248" t="s">
        <v>498</v>
      </c>
      <c r="G283" s="246"/>
      <c r="H283" s="249">
        <v>1.1779999999999999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201</v>
      </c>
      <c r="AU283" s="255" t="s">
        <v>92</v>
      </c>
      <c r="AV283" s="14" t="s">
        <v>92</v>
      </c>
      <c r="AW283" s="14" t="s">
        <v>38</v>
      </c>
      <c r="AX283" s="14" t="s">
        <v>90</v>
      </c>
      <c r="AY283" s="255" t="s">
        <v>193</v>
      </c>
    </row>
    <row r="284" s="2" customFormat="1" ht="24.15" customHeight="1">
      <c r="A284" s="39"/>
      <c r="B284" s="40"/>
      <c r="C284" s="221" t="s">
        <v>120</v>
      </c>
      <c r="D284" s="221" t="s">
        <v>195</v>
      </c>
      <c r="E284" s="222" t="s">
        <v>499</v>
      </c>
      <c r="F284" s="223" t="s">
        <v>500</v>
      </c>
      <c r="G284" s="224" t="s">
        <v>468</v>
      </c>
      <c r="H284" s="225">
        <v>28</v>
      </c>
      <c r="I284" s="226"/>
      <c r="J284" s="227">
        <f>ROUND(I284*H284,2)</f>
        <v>0</v>
      </c>
      <c r="K284" s="223" t="s">
        <v>1</v>
      </c>
      <c r="L284" s="45"/>
      <c r="M284" s="228" t="s">
        <v>1</v>
      </c>
      <c r="N284" s="229" t="s">
        <v>47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118</v>
      </c>
      <c r="AT284" s="232" t="s">
        <v>195</v>
      </c>
      <c r="AU284" s="232" t="s">
        <v>92</v>
      </c>
      <c r="AY284" s="17" t="s">
        <v>193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7" t="s">
        <v>90</v>
      </c>
      <c r="BK284" s="233">
        <f>ROUND(I284*H284,2)</f>
        <v>0</v>
      </c>
      <c r="BL284" s="17" t="s">
        <v>118</v>
      </c>
      <c r="BM284" s="232" t="s">
        <v>501</v>
      </c>
    </row>
    <row r="285" s="14" customFormat="1">
      <c r="A285" s="14"/>
      <c r="B285" s="245"/>
      <c r="C285" s="246"/>
      <c r="D285" s="236" t="s">
        <v>201</v>
      </c>
      <c r="E285" s="247" t="s">
        <v>1</v>
      </c>
      <c r="F285" s="248" t="s">
        <v>502</v>
      </c>
      <c r="G285" s="246"/>
      <c r="H285" s="249">
        <v>5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201</v>
      </c>
      <c r="AU285" s="255" t="s">
        <v>92</v>
      </c>
      <c r="AV285" s="14" t="s">
        <v>92</v>
      </c>
      <c r="AW285" s="14" t="s">
        <v>38</v>
      </c>
      <c r="AX285" s="14" t="s">
        <v>82</v>
      </c>
      <c r="AY285" s="255" t="s">
        <v>193</v>
      </c>
    </row>
    <row r="286" s="14" customFormat="1">
      <c r="A286" s="14"/>
      <c r="B286" s="245"/>
      <c r="C286" s="246"/>
      <c r="D286" s="236" t="s">
        <v>201</v>
      </c>
      <c r="E286" s="247" t="s">
        <v>1</v>
      </c>
      <c r="F286" s="248" t="s">
        <v>503</v>
      </c>
      <c r="G286" s="246"/>
      <c r="H286" s="249">
        <v>23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201</v>
      </c>
      <c r="AU286" s="255" t="s">
        <v>92</v>
      </c>
      <c r="AV286" s="14" t="s">
        <v>92</v>
      </c>
      <c r="AW286" s="14" t="s">
        <v>38</v>
      </c>
      <c r="AX286" s="14" t="s">
        <v>82</v>
      </c>
      <c r="AY286" s="255" t="s">
        <v>193</v>
      </c>
    </row>
    <row r="287" s="15" customFormat="1">
      <c r="A287" s="15"/>
      <c r="B287" s="256"/>
      <c r="C287" s="257"/>
      <c r="D287" s="236" t="s">
        <v>201</v>
      </c>
      <c r="E287" s="258" t="s">
        <v>1</v>
      </c>
      <c r="F287" s="259" t="s">
        <v>234</v>
      </c>
      <c r="G287" s="257"/>
      <c r="H287" s="260">
        <v>28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201</v>
      </c>
      <c r="AU287" s="266" t="s">
        <v>92</v>
      </c>
      <c r="AV287" s="15" t="s">
        <v>118</v>
      </c>
      <c r="AW287" s="15" t="s">
        <v>38</v>
      </c>
      <c r="AX287" s="15" t="s">
        <v>90</v>
      </c>
      <c r="AY287" s="266" t="s">
        <v>193</v>
      </c>
    </row>
    <row r="288" s="2" customFormat="1" ht="16.5" customHeight="1">
      <c r="A288" s="39"/>
      <c r="B288" s="40"/>
      <c r="C288" s="267" t="s">
        <v>504</v>
      </c>
      <c r="D288" s="267" t="s">
        <v>316</v>
      </c>
      <c r="E288" s="268" t="s">
        <v>505</v>
      </c>
      <c r="F288" s="269" t="s">
        <v>506</v>
      </c>
      <c r="G288" s="270" t="s">
        <v>468</v>
      </c>
      <c r="H288" s="271">
        <v>28</v>
      </c>
      <c r="I288" s="272"/>
      <c r="J288" s="273">
        <f>ROUND(I288*H288,2)</f>
        <v>0</v>
      </c>
      <c r="K288" s="269" t="s">
        <v>1</v>
      </c>
      <c r="L288" s="274"/>
      <c r="M288" s="275" t="s">
        <v>1</v>
      </c>
      <c r="N288" s="276" t="s">
        <v>47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240</v>
      </c>
      <c r="AT288" s="232" t="s">
        <v>316</v>
      </c>
      <c r="AU288" s="232" t="s">
        <v>92</v>
      </c>
      <c r="AY288" s="17" t="s">
        <v>193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7" t="s">
        <v>90</v>
      </c>
      <c r="BK288" s="233">
        <f>ROUND(I288*H288,2)</f>
        <v>0</v>
      </c>
      <c r="BL288" s="17" t="s">
        <v>118</v>
      </c>
      <c r="BM288" s="232" t="s">
        <v>507</v>
      </c>
    </row>
    <row r="289" s="2" customFormat="1" ht="21.75" customHeight="1">
      <c r="A289" s="39"/>
      <c r="B289" s="40"/>
      <c r="C289" s="267" t="s">
        <v>508</v>
      </c>
      <c r="D289" s="267" t="s">
        <v>316</v>
      </c>
      <c r="E289" s="268" t="s">
        <v>509</v>
      </c>
      <c r="F289" s="269" t="s">
        <v>510</v>
      </c>
      <c r="G289" s="270" t="s">
        <v>468</v>
      </c>
      <c r="H289" s="271">
        <v>23</v>
      </c>
      <c r="I289" s="272"/>
      <c r="J289" s="273">
        <f>ROUND(I289*H289,2)</f>
        <v>0</v>
      </c>
      <c r="K289" s="269" t="s">
        <v>199</v>
      </c>
      <c r="L289" s="274"/>
      <c r="M289" s="275" t="s">
        <v>1</v>
      </c>
      <c r="N289" s="276" t="s">
        <v>47</v>
      </c>
      <c r="O289" s="92"/>
      <c r="P289" s="230">
        <f>O289*H289</f>
        <v>0</v>
      </c>
      <c r="Q289" s="230">
        <v>0.059999999999999998</v>
      </c>
      <c r="R289" s="230">
        <f>Q289*H289</f>
        <v>1.3799999999999999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240</v>
      </c>
      <c r="AT289" s="232" t="s">
        <v>316</v>
      </c>
      <c r="AU289" s="232" t="s">
        <v>92</v>
      </c>
      <c r="AY289" s="17" t="s">
        <v>193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7" t="s">
        <v>90</v>
      </c>
      <c r="BK289" s="233">
        <f>ROUND(I289*H289,2)</f>
        <v>0</v>
      </c>
      <c r="BL289" s="17" t="s">
        <v>118</v>
      </c>
      <c r="BM289" s="232" t="s">
        <v>511</v>
      </c>
    </row>
    <row r="290" s="2" customFormat="1" ht="21.75" customHeight="1">
      <c r="A290" s="39"/>
      <c r="B290" s="40"/>
      <c r="C290" s="267" t="s">
        <v>512</v>
      </c>
      <c r="D290" s="267" t="s">
        <v>316</v>
      </c>
      <c r="E290" s="268" t="s">
        <v>513</v>
      </c>
      <c r="F290" s="269" t="s">
        <v>514</v>
      </c>
      <c r="G290" s="270" t="s">
        <v>468</v>
      </c>
      <c r="H290" s="271">
        <v>5</v>
      </c>
      <c r="I290" s="272"/>
      <c r="J290" s="273">
        <f>ROUND(I290*H290,2)</f>
        <v>0</v>
      </c>
      <c r="K290" s="269" t="s">
        <v>1</v>
      </c>
      <c r="L290" s="274"/>
      <c r="M290" s="275" t="s">
        <v>1</v>
      </c>
      <c r="N290" s="276" t="s">
        <v>47</v>
      </c>
      <c r="O290" s="92"/>
      <c r="P290" s="230">
        <f>O290*H290</f>
        <v>0</v>
      </c>
      <c r="Q290" s="230">
        <v>0.059999999999999998</v>
      </c>
      <c r="R290" s="230">
        <f>Q290*H290</f>
        <v>0.29999999999999999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240</v>
      </c>
      <c r="AT290" s="232" t="s">
        <v>316</v>
      </c>
      <c r="AU290" s="232" t="s">
        <v>92</v>
      </c>
      <c r="AY290" s="17" t="s">
        <v>193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7" t="s">
        <v>90</v>
      </c>
      <c r="BK290" s="233">
        <f>ROUND(I290*H290,2)</f>
        <v>0</v>
      </c>
      <c r="BL290" s="17" t="s">
        <v>118</v>
      </c>
      <c r="BM290" s="232" t="s">
        <v>515</v>
      </c>
    </row>
    <row r="291" s="2" customFormat="1" ht="24.15" customHeight="1">
      <c r="A291" s="39"/>
      <c r="B291" s="40"/>
      <c r="C291" s="221" t="s">
        <v>516</v>
      </c>
      <c r="D291" s="221" t="s">
        <v>195</v>
      </c>
      <c r="E291" s="222" t="s">
        <v>517</v>
      </c>
      <c r="F291" s="223" t="s">
        <v>518</v>
      </c>
      <c r="G291" s="224" t="s">
        <v>468</v>
      </c>
      <c r="H291" s="225">
        <v>4</v>
      </c>
      <c r="I291" s="226"/>
      <c r="J291" s="227">
        <f>ROUND(I291*H291,2)</f>
        <v>0</v>
      </c>
      <c r="K291" s="223" t="s">
        <v>212</v>
      </c>
      <c r="L291" s="45"/>
      <c r="M291" s="228" t="s">
        <v>1</v>
      </c>
      <c r="N291" s="229" t="s">
        <v>47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0.20000000000000001</v>
      </c>
      <c r="T291" s="231">
        <f>S291*H291</f>
        <v>0.80000000000000004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118</v>
      </c>
      <c r="AT291" s="232" t="s">
        <v>195</v>
      </c>
      <c r="AU291" s="232" t="s">
        <v>92</v>
      </c>
      <c r="AY291" s="17" t="s">
        <v>193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7" t="s">
        <v>90</v>
      </c>
      <c r="BK291" s="233">
        <f>ROUND(I291*H291,2)</f>
        <v>0</v>
      </c>
      <c r="BL291" s="17" t="s">
        <v>118</v>
      </c>
      <c r="BM291" s="232" t="s">
        <v>519</v>
      </c>
    </row>
    <row r="292" s="13" customFormat="1">
      <c r="A292" s="13"/>
      <c r="B292" s="234"/>
      <c r="C292" s="235"/>
      <c r="D292" s="236" t="s">
        <v>201</v>
      </c>
      <c r="E292" s="237" t="s">
        <v>1</v>
      </c>
      <c r="F292" s="238" t="s">
        <v>520</v>
      </c>
      <c r="G292" s="235"/>
      <c r="H292" s="237" t="s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201</v>
      </c>
      <c r="AU292" s="244" t="s">
        <v>92</v>
      </c>
      <c r="AV292" s="13" t="s">
        <v>90</v>
      </c>
      <c r="AW292" s="13" t="s">
        <v>38</v>
      </c>
      <c r="AX292" s="13" t="s">
        <v>82</v>
      </c>
      <c r="AY292" s="244" t="s">
        <v>193</v>
      </c>
    </row>
    <row r="293" s="14" customFormat="1">
      <c r="A293" s="14"/>
      <c r="B293" s="245"/>
      <c r="C293" s="246"/>
      <c r="D293" s="236" t="s">
        <v>201</v>
      </c>
      <c r="E293" s="247" t="s">
        <v>117</v>
      </c>
      <c r="F293" s="248" t="s">
        <v>521</v>
      </c>
      <c r="G293" s="246"/>
      <c r="H293" s="249">
        <v>4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201</v>
      </c>
      <c r="AU293" s="255" t="s">
        <v>92</v>
      </c>
      <c r="AV293" s="14" t="s">
        <v>92</v>
      </c>
      <c r="AW293" s="14" t="s">
        <v>38</v>
      </c>
      <c r="AX293" s="14" t="s">
        <v>90</v>
      </c>
      <c r="AY293" s="255" t="s">
        <v>193</v>
      </c>
    </row>
    <row r="294" s="2" customFormat="1" ht="24.15" customHeight="1">
      <c r="A294" s="39"/>
      <c r="B294" s="40"/>
      <c r="C294" s="221" t="s">
        <v>522</v>
      </c>
      <c r="D294" s="221" t="s">
        <v>195</v>
      </c>
      <c r="E294" s="222" t="s">
        <v>523</v>
      </c>
      <c r="F294" s="223" t="s">
        <v>524</v>
      </c>
      <c r="G294" s="224" t="s">
        <v>468</v>
      </c>
      <c r="H294" s="225">
        <v>3</v>
      </c>
      <c r="I294" s="226"/>
      <c r="J294" s="227">
        <f>ROUND(I294*H294,2)</f>
        <v>0</v>
      </c>
      <c r="K294" s="223" t="s">
        <v>212</v>
      </c>
      <c r="L294" s="45"/>
      <c r="M294" s="228" t="s">
        <v>1</v>
      </c>
      <c r="N294" s="229" t="s">
        <v>47</v>
      </c>
      <c r="O294" s="92"/>
      <c r="P294" s="230">
        <f>O294*H294</f>
        <v>0</v>
      </c>
      <c r="Q294" s="230">
        <v>0.42080000000000001</v>
      </c>
      <c r="R294" s="230">
        <f>Q294*H294</f>
        <v>1.2624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118</v>
      </c>
      <c r="AT294" s="232" t="s">
        <v>195</v>
      </c>
      <c r="AU294" s="232" t="s">
        <v>92</v>
      </c>
      <c r="AY294" s="17" t="s">
        <v>193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7" t="s">
        <v>90</v>
      </c>
      <c r="BK294" s="233">
        <f>ROUND(I294*H294,2)</f>
        <v>0</v>
      </c>
      <c r="BL294" s="17" t="s">
        <v>118</v>
      </c>
      <c r="BM294" s="232" t="s">
        <v>525</v>
      </c>
    </row>
    <row r="295" s="14" customFormat="1">
      <c r="A295" s="14"/>
      <c r="B295" s="245"/>
      <c r="C295" s="246"/>
      <c r="D295" s="236" t="s">
        <v>201</v>
      </c>
      <c r="E295" s="247" t="s">
        <v>1</v>
      </c>
      <c r="F295" s="248" t="s">
        <v>526</v>
      </c>
      <c r="G295" s="246"/>
      <c r="H295" s="249">
        <v>3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201</v>
      </c>
      <c r="AU295" s="255" t="s">
        <v>92</v>
      </c>
      <c r="AV295" s="14" t="s">
        <v>92</v>
      </c>
      <c r="AW295" s="14" t="s">
        <v>38</v>
      </c>
      <c r="AX295" s="14" t="s">
        <v>90</v>
      </c>
      <c r="AY295" s="255" t="s">
        <v>193</v>
      </c>
    </row>
    <row r="296" s="2" customFormat="1" ht="33" customHeight="1">
      <c r="A296" s="39"/>
      <c r="B296" s="40"/>
      <c r="C296" s="221" t="s">
        <v>527</v>
      </c>
      <c r="D296" s="221" t="s">
        <v>195</v>
      </c>
      <c r="E296" s="222" t="s">
        <v>528</v>
      </c>
      <c r="F296" s="223" t="s">
        <v>529</v>
      </c>
      <c r="G296" s="224" t="s">
        <v>468</v>
      </c>
      <c r="H296" s="225">
        <v>1</v>
      </c>
      <c r="I296" s="226"/>
      <c r="J296" s="227">
        <f>ROUND(I296*H296,2)</f>
        <v>0</v>
      </c>
      <c r="K296" s="223" t="s">
        <v>212</v>
      </c>
      <c r="L296" s="45"/>
      <c r="M296" s="228" t="s">
        <v>1</v>
      </c>
      <c r="N296" s="229" t="s">
        <v>47</v>
      </c>
      <c r="O296" s="92"/>
      <c r="P296" s="230">
        <f>O296*H296</f>
        <v>0</v>
      </c>
      <c r="Q296" s="230">
        <v>0.31108000000000002</v>
      </c>
      <c r="R296" s="230">
        <f>Q296*H296</f>
        <v>0.31108000000000002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118</v>
      </c>
      <c r="AT296" s="232" t="s">
        <v>195</v>
      </c>
      <c r="AU296" s="232" t="s">
        <v>92</v>
      </c>
      <c r="AY296" s="17" t="s">
        <v>193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7" t="s">
        <v>90</v>
      </c>
      <c r="BK296" s="233">
        <f>ROUND(I296*H296,2)</f>
        <v>0</v>
      </c>
      <c r="BL296" s="17" t="s">
        <v>118</v>
      </c>
      <c r="BM296" s="232" t="s">
        <v>530</v>
      </c>
    </row>
    <row r="297" s="14" customFormat="1">
      <c r="A297" s="14"/>
      <c r="B297" s="245"/>
      <c r="C297" s="246"/>
      <c r="D297" s="236" t="s">
        <v>201</v>
      </c>
      <c r="E297" s="247" t="s">
        <v>1</v>
      </c>
      <c r="F297" s="248" t="s">
        <v>531</v>
      </c>
      <c r="G297" s="246"/>
      <c r="H297" s="249">
        <v>1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201</v>
      </c>
      <c r="AU297" s="255" t="s">
        <v>92</v>
      </c>
      <c r="AV297" s="14" t="s">
        <v>92</v>
      </c>
      <c r="AW297" s="14" t="s">
        <v>38</v>
      </c>
      <c r="AX297" s="14" t="s">
        <v>90</v>
      </c>
      <c r="AY297" s="255" t="s">
        <v>193</v>
      </c>
    </row>
    <row r="298" s="12" customFormat="1" ht="22.8" customHeight="1">
      <c r="A298" s="12"/>
      <c r="B298" s="205"/>
      <c r="C298" s="206"/>
      <c r="D298" s="207" t="s">
        <v>81</v>
      </c>
      <c r="E298" s="219" t="s">
        <v>254</v>
      </c>
      <c r="F298" s="219" t="s">
        <v>532</v>
      </c>
      <c r="G298" s="206"/>
      <c r="H298" s="206"/>
      <c r="I298" s="209"/>
      <c r="J298" s="220">
        <f>BK298</f>
        <v>0</v>
      </c>
      <c r="K298" s="206"/>
      <c r="L298" s="211"/>
      <c r="M298" s="212"/>
      <c r="N298" s="213"/>
      <c r="O298" s="213"/>
      <c r="P298" s="214">
        <f>SUM(P299:P415)</f>
        <v>0</v>
      </c>
      <c r="Q298" s="213"/>
      <c r="R298" s="214">
        <f>SUM(R299:R415)</f>
        <v>330.38595099999998</v>
      </c>
      <c r="S298" s="213"/>
      <c r="T298" s="215">
        <f>SUM(T299:T415)</f>
        <v>0.32100000000000001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6" t="s">
        <v>90</v>
      </c>
      <c r="AT298" s="217" t="s">
        <v>81</v>
      </c>
      <c r="AU298" s="217" t="s">
        <v>90</v>
      </c>
      <c r="AY298" s="216" t="s">
        <v>193</v>
      </c>
      <c r="BK298" s="218">
        <f>SUM(BK299:BK415)</f>
        <v>0</v>
      </c>
    </row>
    <row r="299" s="2" customFormat="1" ht="24.15" customHeight="1">
      <c r="A299" s="39"/>
      <c r="B299" s="40"/>
      <c r="C299" s="221" t="s">
        <v>533</v>
      </c>
      <c r="D299" s="221" t="s">
        <v>195</v>
      </c>
      <c r="E299" s="222" t="s">
        <v>534</v>
      </c>
      <c r="F299" s="223" t="s">
        <v>535</v>
      </c>
      <c r="G299" s="224" t="s">
        <v>218</v>
      </c>
      <c r="H299" s="225">
        <v>2.2000000000000002</v>
      </c>
      <c r="I299" s="226"/>
      <c r="J299" s="227">
        <f>ROUND(I299*H299,2)</f>
        <v>0</v>
      </c>
      <c r="K299" s="223" t="s">
        <v>212</v>
      </c>
      <c r="L299" s="45"/>
      <c r="M299" s="228" t="s">
        <v>1</v>
      </c>
      <c r="N299" s="229" t="s">
        <v>47</v>
      </c>
      <c r="O299" s="92"/>
      <c r="P299" s="230">
        <f>O299*H299</f>
        <v>0</v>
      </c>
      <c r="Q299" s="230">
        <v>0.00029999999999999997</v>
      </c>
      <c r="R299" s="230">
        <f>Q299*H299</f>
        <v>0.00066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118</v>
      </c>
      <c r="AT299" s="232" t="s">
        <v>195</v>
      </c>
      <c r="AU299" s="232" t="s">
        <v>92</v>
      </c>
      <c r="AY299" s="17" t="s">
        <v>193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7" t="s">
        <v>90</v>
      </c>
      <c r="BK299" s="233">
        <f>ROUND(I299*H299,2)</f>
        <v>0</v>
      </c>
      <c r="BL299" s="17" t="s">
        <v>118</v>
      </c>
      <c r="BM299" s="232" t="s">
        <v>536</v>
      </c>
    </row>
    <row r="300" s="2" customFormat="1" ht="16.5" customHeight="1">
      <c r="A300" s="39"/>
      <c r="B300" s="40"/>
      <c r="C300" s="267" t="s">
        <v>537</v>
      </c>
      <c r="D300" s="267" t="s">
        <v>316</v>
      </c>
      <c r="E300" s="268" t="s">
        <v>538</v>
      </c>
      <c r="F300" s="269" t="s">
        <v>539</v>
      </c>
      <c r="G300" s="270" t="s">
        <v>218</v>
      </c>
      <c r="H300" s="271">
        <v>2.2000000000000002</v>
      </c>
      <c r="I300" s="272"/>
      <c r="J300" s="273">
        <f>ROUND(I300*H300,2)</f>
        <v>0</v>
      </c>
      <c r="K300" s="269" t="s">
        <v>1</v>
      </c>
      <c r="L300" s="274"/>
      <c r="M300" s="275" t="s">
        <v>1</v>
      </c>
      <c r="N300" s="276" t="s">
        <v>47</v>
      </c>
      <c r="O300" s="92"/>
      <c r="P300" s="230">
        <f>O300*H300</f>
        <v>0</v>
      </c>
      <c r="Q300" s="230">
        <v>0.020060000000000001</v>
      </c>
      <c r="R300" s="230">
        <f>Q300*H300</f>
        <v>0.044132000000000005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240</v>
      </c>
      <c r="AT300" s="232" t="s">
        <v>316</v>
      </c>
      <c r="AU300" s="232" t="s">
        <v>92</v>
      </c>
      <c r="AY300" s="17" t="s">
        <v>193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7" t="s">
        <v>90</v>
      </c>
      <c r="BK300" s="233">
        <f>ROUND(I300*H300,2)</f>
        <v>0</v>
      </c>
      <c r="BL300" s="17" t="s">
        <v>118</v>
      </c>
      <c r="BM300" s="232" t="s">
        <v>540</v>
      </c>
    </row>
    <row r="301" s="2" customFormat="1" ht="24.15" customHeight="1">
      <c r="A301" s="39"/>
      <c r="B301" s="40"/>
      <c r="C301" s="221" t="s">
        <v>541</v>
      </c>
      <c r="D301" s="221" t="s">
        <v>195</v>
      </c>
      <c r="E301" s="222" t="s">
        <v>542</v>
      </c>
      <c r="F301" s="223" t="s">
        <v>543</v>
      </c>
      <c r="G301" s="224" t="s">
        <v>198</v>
      </c>
      <c r="H301" s="225">
        <v>65</v>
      </c>
      <c r="I301" s="226"/>
      <c r="J301" s="227">
        <f>ROUND(I301*H301,2)</f>
        <v>0</v>
      </c>
      <c r="K301" s="223" t="s">
        <v>1</v>
      </c>
      <c r="L301" s="45"/>
      <c r="M301" s="228" t="s">
        <v>1</v>
      </c>
      <c r="N301" s="229" t="s">
        <v>47</v>
      </c>
      <c r="O301" s="92"/>
      <c r="P301" s="230">
        <f>O301*H301</f>
        <v>0</v>
      </c>
      <c r="Q301" s="230">
        <v>0.029999999999999999</v>
      </c>
      <c r="R301" s="230">
        <f>Q301*H301</f>
        <v>1.95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118</v>
      </c>
      <c r="AT301" s="232" t="s">
        <v>195</v>
      </c>
      <c r="AU301" s="232" t="s">
        <v>92</v>
      </c>
      <c r="AY301" s="17" t="s">
        <v>193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7" t="s">
        <v>90</v>
      </c>
      <c r="BK301" s="233">
        <f>ROUND(I301*H301,2)</f>
        <v>0</v>
      </c>
      <c r="BL301" s="17" t="s">
        <v>118</v>
      </c>
      <c r="BM301" s="232" t="s">
        <v>544</v>
      </c>
    </row>
    <row r="302" s="2" customFormat="1" ht="24.15" customHeight="1">
      <c r="A302" s="39"/>
      <c r="B302" s="40"/>
      <c r="C302" s="221" t="s">
        <v>545</v>
      </c>
      <c r="D302" s="221" t="s">
        <v>195</v>
      </c>
      <c r="E302" s="222" t="s">
        <v>546</v>
      </c>
      <c r="F302" s="223" t="s">
        <v>547</v>
      </c>
      <c r="G302" s="224" t="s">
        <v>468</v>
      </c>
      <c r="H302" s="225">
        <v>18</v>
      </c>
      <c r="I302" s="226"/>
      <c r="J302" s="227">
        <f>ROUND(I302*H302,2)</f>
        <v>0</v>
      </c>
      <c r="K302" s="223" t="s">
        <v>212</v>
      </c>
      <c r="L302" s="45"/>
      <c r="M302" s="228" t="s">
        <v>1</v>
      </c>
      <c r="N302" s="229" t="s">
        <v>47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118</v>
      </c>
      <c r="AT302" s="232" t="s">
        <v>195</v>
      </c>
      <c r="AU302" s="232" t="s">
        <v>92</v>
      </c>
      <c r="AY302" s="17" t="s">
        <v>193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7" t="s">
        <v>90</v>
      </c>
      <c r="BK302" s="233">
        <f>ROUND(I302*H302,2)</f>
        <v>0</v>
      </c>
      <c r="BL302" s="17" t="s">
        <v>118</v>
      </c>
      <c r="BM302" s="232" t="s">
        <v>548</v>
      </c>
    </row>
    <row r="303" s="13" customFormat="1">
      <c r="A303" s="13"/>
      <c r="B303" s="234"/>
      <c r="C303" s="235"/>
      <c r="D303" s="236" t="s">
        <v>201</v>
      </c>
      <c r="E303" s="237" t="s">
        <v>1</v>
      </c>
      <c r="F303" s="238" t="s">
        <v>549</v>
      </c>
      <c r="G303" s="235"/>
      <c r="H303" s="237" t="s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201</v>
      </c>
      <c r="AU303" s="244" t="s">
        <v>92</v>
      </c>
      <c r="AV303" s="13" t="s">
        <v>90</v>
      </c>
      <c r="AW303" s="13" t="s">
        <v>38</v>
      </c>
      <c r="AX303" s="13" t="s">
        <v>82</v>
      </c>
      <c r="AY303" s="244" t="s">
        <v>193</v>
      </c>
    </row>
    <row r="304" s="14" customFormat="1">
      <c r="A304" s="14"/>
      <c r="B304" s="245"/>
      <c r="C304" s="246"/>
      <c r="D304" s="236" t="s">
        <v>201</v>
      </c>
      <c r="E304" s="247" t="s">
        <v>1</v>
      </c>
      <c r="F304" s="248" t="s">
        <v>550</v>
      </c>
      <c r="G304" s="246"/>
      <c r="H304" s="249">
        <v>2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201</v>
      </c>
      <c r="AU304" s="255" t="s">
        <v>92</v>
      </c>
      <c r="AV304" s="14" t="s">
        <v>92</v>
      </c>
      <c r="AW304" s="14" t="s">
        <v>38</v>
      </c>
      <c r="AX304" s="14" t="s">
        <v>82</v>
      </c>
      <c r="AY304" s="255" t="s">
        <v>193</v>
      </c>
    </row>
    <row r="305" s="14" customFormat="1">
      <c r="A305" s="14"/>
      <c r="B305" s="245"/>
      <c r="C305" s="246"/>
      <c r="D305" s="236" t="s">
        <v>201</v>
      </c>
      <c r="E305" s="247" t="s">
        <v>1</v>
      </c>
      <c r="F305" s="248" t="s">
        <v>551</v>
      </c>
      <c r="G305" s="246"/>
      <c r="H305" s="249">
        <v>2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201</v>
      </c>
      <c r="AU305" s="255" t="s">
        <v>92</v>
      </c>
      <c r="AV305" s="14" t="s">
        <v>92</v>
      </c>
      <c r="AW305" s="14" t="s">
        <v>38</v>
      </c>
      <c r="AX305" s="14" t="s">
        <v>82</v>
      </c>
      <c r="AY305" s="255" t="s">
        <v>193</v>
      </c>
    </row>
    <row r="306" s="14" customFormat="1">
      <c r="A306" s="14"/>
      <c r="B306" s="245"/>
      <c r="C306" s="246"/>
      <c r="D306" s="236" t="s">
        <v>201</v>
      </c>
      <c r="E306" s="247" t="s">
        <v>1</v>
      </c>
      <c r="F306" s="248" t="s">
        <v>552</v>
      </c>
      <c r="G306" s="246"/>
      <c r="H306" s="249">
        <v>7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201</v>
      </c>
      <c r="AU306" s="255" t="s">
        <v>92</v>
      </c>
      <c r="AV306" s="14" t="s">
        <v>92</v>
      </c>
      <c r="AW306" s="14" t="s">
        <v>38</v>
      </c>
      <c r="AX306" s="14" t="s">
        <v>82</v>
      </c>
      <c r="AY306" s="255" t="s">
        <v>193</v>
      </c>
    </row>
    <row r="307" s="14" customFormat="1">
      <c r="A307" s="14"/>
      <c r="B307" s="245"/>
      <c r="C307" s="246"/>
      <c r="D307" s="236" t="s">
        <v>201</v>
      </c>
      <c r="E307" s="247" t="s">
        <v>1</v>
      </c>
      <c r="F307" s="248" t="s">
        <v>553</v>
      </c>
      <c r="G307" s="246"/>
      <c r="H307" s="249">
        <v>7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201</v>
      </c>
      <c r="AU307" s="255" t="s">
        <v>92</v>
      </c>
      <c r="AV307" s="14" t="s">
        <v>92</v>
      </c>
      <c r="AW307" s="14" t="s">
        <v>38</v>
      </c>
      <c r="AX307" s="14" t="s">
        <v>82</v>
      </c>
      <c r="AY307" s="255" t="s">
        <v>193</v>
      </c>
    </row>
    <row r="308" s="15" customFormat="1">
      <c r="A308" s="15"/>
      <c r="B308" s="256"/>
      <c r="C308" s="257"/>
      <c r="D308" s="236" t="s">
        <v>201</v>
      </c>
      <c r="E308" s="258" t="s">
        <v>1</v>
      </c>
      <c r="F308" s="259" t="s">
        <v>234</v>
      </c>
      <c r="G308" s="257"/>
      <c r="H308" s="260">
        <v>18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6" t="s">
        <v>201</v>
      </c>
      <c r="AU308" s="266" t="s">
        <v>92</v>
      </c>
      <c r="AV308" s="15" t="s">
        <v>118</v>
      </c>
      <c r="AW308" s="15" t="s">
        <v>38</v>
      </c>
      <c r="AX308" s="15" t="s">
        <v>90</v>
      </c>
      <c r="AY308" s="266" t="s">
        <v>193</v>
      </c>
    </row>
    <row r="309" s="2" customFormat="1" ht="24.15" customHeight="1">
      <c r="A309" s="39"/>
      <c r="B309" s="40"/>
      <c r="C309" s="221" t="s">
        <v>554</v>
      </c>
      <c r="D309" s="221" t="s">
        <v>195</v>
      </c>
      <c r="E309" s="222" t="s">
        <v>555</v>
      </c>
      <c r="F309" s="223" t="s">
        <v>556</v>
      </c>
      <c r="G309" s="224" t="s">
        <v>468</v>
      </c>
      <c r="H309" s="225">
        <v>7</v>
      </c>
      <c r="I309" s="226"/>
      <c r="J309" s="227">
        <f>ROUND(I309*H309,2)</f>
        <v>0</v>
      </c>
      <c r="K309" s="223" t="s">
        <v>212</v>
      </c>
      <c r="L309" s="45"/>
      <c r="M309" s="228" t="s">
        <v>1</v>
      </c>
      <c r="N309" s="229" t="s">
        <v>47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118</v>
      </c>
      <c r="AT309" s="232" t="s">
        <v>195</v>
      </c>
      <c r="AU309" s="232" t="s">
        <v>92</v>
      </c>
      <c r="AY309" s="17" t="s">
        <v>193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7" t="s">
        <v>90</v>
      </c>
      <c r="BK309" s="233">
        <f>ROUND(I309*H309,2)</f>
        <v>0</v>
      </c>
      <c r="BL309" s="17" t="s">
        <v>118</v>
      </c>
      <c r="BM309" s="232" t="s">
        <v>557</v>
      </c>
    </row>
    <row r="310" s="14" customFormat="1">
      <c r="A310" s="14"/>
      <c r="B310" s="245"/>
      <c r="C310" s="246"/>
      <c r="D310" s="236" t="s">
        <v>201</v>
      </c>
      <c r="E310" s="247" t="s">
        <v>1</v>
      </c>
      <c r="F310" s="248" t="s">
        <v>558</v>
      </c>
      <c r="G310" s="246"/>
      <c r="H310" s="249">
        <v>5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201</v>
      </c>
      <c r="AU310" s="255" t="s">
        <v>92</v>
      </c>
      <c r="AV310" s="14" t="s">
        <v>92</v>
      </c>
      <c r="AW310" s="14" t="s">
        <v>38</v>
      </c>
      <c r="AX310" s="14" t="s">
        <v>82</v>
      </c>
      <c r="AY310" s="255" t="s">
        <v>193</v>
      </c>
    </row>
    <row r="311" s="14" customFormat="1">
      <c r="A311" s="14"/>
      <c r="B311" s="245"/>
      <c r="C311" s="246"/>
      <c r="D311" s="236" t="s">
        <v>201</v>
      </c>
      <c r="E311" s="247" t="s">
        <v>1</v>
      </c>
      <c r="F311" s="248" t="s">
        <v>559</v>
      </c>
      <c r="G311" s="246"/>
      <c r="H311" s="249">
        <v>2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201</v>
      </c>
      <c r="AU311" s="255" t="s">
        <v>92</v>
      </c>
      <c r="AV311" s="14" t="s">
        <v>92</v>
      </c>
      <c r="AW311" s="14" t="s">
        <v>38</v>
      </c>
      <c r="AX311" s="14" t="s">
        <v>82</v>
      </c>
      <c r="AY311" s="255" t="s">
        <v>193</v>
      </c>
    </row>
    <row r="312" s="15" customFormat="1">
      <c r="A312" s="15"/>
      <c r="B312" s="256"/>
      <c r="C312" s="257"/>
      <c r="D312" s="236" t="s">
        <v>201</v>
      </c>
      <c r="E312" s="258" t="s">
        <v>1</v>
      </c>
      <c r="F312" s="259" t="s">
        <v>234</v>
      </c>
      <c r="G312" s="257"/>
      <c r="H312" s="260">
        <v>7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6" t="s">
        <v>201</v>
      </c>
      <c r="AU312" s="266" t="s">
        <v>92</v>
      </c>
      <c r="AV312" s="15" t="s">
        <v>118</v>
      </c>
      <c r="AW312" s="15" t="s">
        <v>38</v>
      </c>
      <c r="AX312" s="15" t="s">
        <v>90</v>
      </c>
      <c r="AY312" s="266" t="s">
        <v>193</v>
      </c>
    </row>
    <row r="313" s="2" customFormat="1" ht="24.15" customHeight="1">
      <c r="A313" s="39"/>
      <c r="B313" s="40"/>
      <c r="C313" s="221" t="s">
        <v>560</v>
      </c>
      <c r="D313" s="221" t="s">
        <v>195</v>
      </c>
      <c r="E313" s="222" t="s">
        <v>561</v>
      </c>
      <c r="F313" s="223" t="s">
        <v>562</v>
      </c>
      <c r="G313" s="224" t="s">
        <v>468</v>
      </c>
      <c r="H313" s="225">
        <v>2808</v>
      </c>
      <c r="I313" s="226"/>
      <c r="J313" s="227">
        <f>ROUND(I313*H313,2)</f>
        <v>0</v>
      </c>
      <c r="K313" s="223" t="s">
        <v>212</v>
      </c>
      <c r="L313" s="45"/>
      <c r="M313" s="228" t="s">
        <v>1</v>
      </c>
      <c r="N313" s="229" t="s">
        <v>47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118</v>
      </c>
      <c r="AT313" s="232" t="s">
        <v>195</v>
      </c>
      <c r="AU313" s="232" t="s">
        <v>92</v>
      </c>
      <c r="AY313" s="17" t="s">
        <v>193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7" t="s">
        <v>90</v>
      </c>
      <c r="BK313" s="233">
        <f>ROUND(I313*H313,2)</f>
        <v>0</v>
      </c>
      <c r="BL313" s="17" t="s">
        <v>118</v>
      </c>
      <c r="BM313" s="232" t="s">
        <v>563</v>
      </c>
    </row>
    <row r="314" s="14" customFormat="1">
      <c r="A314" s="14"/>
      <c r="B314" s="245"/>
      <c r="C314" s="246"/>
      <c r="D314" s="236" t="s">
        <v>201</v>
      </c>
      <c r="E314" s="247" t="s">
        <v>1</v>
      </c>
      <c r="F314" s="248" t="s">
        <v>564</v>
      </c>
      <c r="G314" s="246"/>
      <c r="H314" s="249">
        <v>2808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201</v>
      </c>
      <c r="AU314" s="255" t="s">
        <v>92</v>
      </c>
      <c r="AV314" s="14" t="s">
        <v>92</v>
      </c>
      <c r="AW314" s="14" t="s">
        <v>38</v>
      </c>
      <c r="AX314" s="14" t="s">
        <v>90</v>
      </c>
      <c r="AY314" s="255" t="s">
        <v>193</v>
      </c>
    </row>
    <row r="315" s="2" customFormat="1" ht="24.15" customHeight="1">
      <c r="A315" s="39"/>
      <c r="B315" s="40"/>
      <c r="C315" s="221" t="s">
        <v>565</v>
      </c>
      <c r="D315" s="221" t="s">
        <v>195</v>
      </c>
      <c r="E315" s="222" t="s">
        <v>566</v>
      </c>
      <c r="F315" s="223" t="s">
        <v>567</v>
      </c>
      <c r="G315" s="224" t="s">
        <v>468</v>
      </c>
      <c r="H315" s="225">
        <v>1092</v>
      </c>
      <c r="I315" s="226"/>
      <c r="J315" s="227">
        <f>ROUND(I315*H315,2)</f>
        <v>0</v>
      </c>
      <c r="K315" s="223" t="s">
        <v>212</v>
      </c>
      <c r="L315" s="45"/>
      <c r="M315" s="228" t="s">
        <v>1</v>
      </c>
      <c r="N315" s="229" t="s">
        <v>47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118</v>
      </c>
      <c r="AT315" s="232" t="s">
        <v>195</v>
      </c>
      <c r="AU315" s="232" t="s">
        <v>92</v>
      </c>
      <c r="AY315" s="17" t="s">
        <v>193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7" t="s">
        <v>90</v>
      </c>
      <c r="BK315" s="233">
        <f>ROUND(I315*H315,2)</f>
        <v>0</v>
      </c>
      <c r="BL315" s="17" t="s">
        <v>118</v>
      </c>
      <c r="BM315" s="232" t="s">
        <v>568</v>
      </c>
    </row>
    <row r="316" s="14" customFormat="1">
      <c r="A316" s="14"/>
      <c r="B316" s="245"/>
      <c r="C316" s="246"/>
      <c r="D316" s="236" t="s">
        <v>201</v>
      </c>
      <c r="E316" s="247" t="s">
        <v>1</v>
      </c>
      <c r="F316" s="248" t="s">
        <v>569</v>
      </c>
      <c r="G316" s="246"/>
      <c r="H316" s="249">
        <v>1092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201</v>
      </c>
      <c r="AU316" s="255" t="s">
        <v>92</v>
      </c>
      <c r="AV316" s="14" t="s">
        <v>92</v>
      </c>
      <c r="AW316" s="14" t="s">
        <v>38</v>
      </c>
      <c r="AX316" s="14" t="s">
        <v>90</v>
      </c>
      <c r="AY316" s="255" t="s">
        <v>193</v>
      </c>
    </row>
    <row r="317" s="2" customFormat="1" ht="24.15" customHeight="1">
      <c r="A317" s="39"/>
      <c r="B317" s="40"/>
      <c r="C317" s="221" t="s">
        <v>570</v>
      </c>
      <c r="D317" s="221" t="s">
        <v>195</v>
      </c>
      <c r="E317" s="222" t="s">
        <v>571</v>
      </c>
      <c r="F317" s="223" t="s">
        <v>572</v>
      </c>
      <c r="G317" s="224" t="s">
        <v>468</v>
      </c>
      <c r="H317" s="225">
        <v>8</v>
      </c>
      <c r="I317" s="226"/>
      <c r="J317" s="227">
        <f>ROUND(I317*H317,2)</f>
        <v>0</v>
      </c>
      <c r="K317" s="223" t="s">
        <v>212</v>
      </c>
      <c r="L317" s="45"/>
      <c r="M317" s="228" t="s">
        <v>1</v>
      </c>
      <c r="N317" s="229" t="s">
        <v>47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118</v>
      </c>
      <c r="AT317" s="232" t="s">
        <v>195</v>
      </c>
      <c r="AU317" s="232" t="s">
        <v>92</v>
      </c>
      <c r="AY317" s="17" t="s">
        <v>193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7" t="s">
        <v>90</v>
      </c>
      <c r="BK317" s="233">
        <f>ROUND(I317*H317,2)</f>
        <v>0</v>
      </c>
      <c r="BL317" s="17" t="s">
        <v>118</v>
      </c>
      <c r="BM317" s="232" t="s">
        <v>573</v>
      </c>
    </row>
    <row r="318" s="14" customFormat="1">
      <c r="A318" s="14"/>
      <c r="B318" s="245"/>
      <c r="C318" s="246"/>
      <c r="D318" s="236" t="s">
        <v>201</v>
      </c>
      <c r="E318" s="247" t="s">
        <v>1</v>
      </c>
      <c r="F318" s="248" t="s">
        <v>574</v>
      </c>
      <c r="G318" s="246"/>
      <c r="H318" s="249">
        <v>8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201</v>
      </c>
      <c r="AU318" s="255" t="s">
        <v>92</v>
      </c>
      <c r="AV318" s="14" t="s">
        <v>92</v>
      </c>
      <c r="AW318" s="14" t="s">
        <v>38</v>
      </c>
      <c r="AX318" s="14" t="s">
        <v>90</v>
      </c>
      <c r="AY318" s="255" t="s">
        <v>193</v>
      </c>
    </row>
    <row r="319" s="2" customFormat="1" ht="24.15" customHeight="1">
      <c r="A319" s="39"/>
      <c r="B319" s="40"/>
      <c r="C319" s="221" t="s">
        <v>575</v>
      </c>
      <c r="D319" s="221" t="s">
        <v>195</v>
      </c>
      <c r="E319" s="222" t="s">
        <v>576</v>
      </c>
      <c r="F319" s="223" t="s">
        <v>577</v>
      </c>
      <c r="G319" s="224" t="s">
        <v>468</v>
      </c>
      <c r="H319" s="225">
        <v>1248</v>
      </c>
      <c r="I319" s="226"/>
      <c r="J319" s="227">
        <f>ROUND(I319*H319,2)</f>
        <v>0</v>
      </c>
      <c r="K319" s="223" t="s">
        <v>212</v>
      </c>
      <c r="L319" s="45"/>
      <c r="M319" s="228" t="s">
        <v>1</v>
      </c>
      <c r="N319" s="229" t="s">
        <v>47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118</v>
      </c>
      <c r="AT319" s="232" t="s">
        <v>195</v>
      </c>
      <c r="AU319" s="232" t="s">
        <v>92</v>
      </c>
      <c r="AY319" s="17" t="s">
        <v>193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7" t="s">
        <v>90</v>
      </c>
      <c r="BK319" s="233">
        <f>ROUND(I319*H319,2)</f>
        <v>0</v>
      </c>
      <c r="BL319" s="17" t="s">
        <v>118</v>
      </c>
      <c r="BM319" s="232" t="s">
        <v>578</v>
      </c>
    </row>
    <row r="320" s="14" customFormat="1">
      <c r="A320" s="14"/>
      <c r="B320" s="245"/>
      <c r="C320" s="246"/>
      <c r="D320" s="236" t="s">
        <v>201</v>
      </c>
      <c r="E320" s="247" t="s">
        <v>1</v>
      </c>
      <c r="F320" s="248" t="s">
        <v>579</v>
      </c>
      <c r="G320" s="246"/>
      <c r="H320" s="249">
        <v>1248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201</v>
      </c>
      <c r="AU320" s="255" t="s">
        <v>92</v>
      </c>
      <c r="AV320" s="14" t="s">
        <v>92</v>
      </c>
      <c r="AW320" s="14" t="s">
        <v>38</v>
      </c>
      <c r="AX320" s="14" t="s">
        <v>90</v>
      </c>
      <c r="AY320" s="255" t="s">
        <v>193</v>
      </c>
    </row>
    <row r="321" s="2" customFormat="1" ht="24.15" customHeight="1">
      <c r="A321" s="39"/>
      <c r="B321" s="40"/>
      <c r="C321" s="221" t="s">
        <v>580</v>
      </c>
      <c r="D321" s="221" t="s">
        <v>195</v>
      </c>
      <c r="E321" s="222" t="s">
        <v>581</v>
      </c>
      <c r="F321" s="223" t="s">
        <v>582</v>
      </c>
      <c r="G321" s="224" t="s">
        <v>468</v>
      </c>
      <c r="H321" s="225">
        <v>17</v>
      </c>
      <c r="I321" s="226"/>
      <c r="J321" s="227">
        <f>ROUND(I321*H321,2)</f>
        <v>0</v>
      </c>
      <c r="K321" s="223" t="s">
        <v>1</v>
      </c>
      <c r="L321" s="45"/>
      <c r="M321" s="228" t="s">
        <v>1</v>
      </c>
      <c r="N321" s="229" t="s">
        <v>47</v>
      </c>
      <c r="O321" s="92"/>
      <c r="P321" s="230">
        <f>O321*H321</f>
        <v>0</v>
      </c>
      <c r="Q321" s="230">
        <v>0.00069999999999999999</v>
      </c>
      <c r="R321" s="230">
        <f>Q321*H321</f>
        <v>0.011899999999999999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118</v>
      </c>
      <c r="AT321" s="232" t="s">
        <v>195</v>
      </c>
      <c r="AU321" s="232" t="s">
        <v>92</v>
      </c>
      <c r="AY321" s="17" t="s">
        <v>193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7" t="s">
        <v>90</v>
      </c>
      <c r="BK321" s="233">
        <f>ROUND(I321*H321,2)</f>
        <v>0</v>
      </c>
      <c r="BL321" s="17" t="s">
        <v>118</v>
      </c>
      <c r="BM321" s="232" t="s">
        <v>583</v>
      </c>
    </row>
    <row r="322" s="13" customFormat="1">
      <c r="A322" s="13"/>
      <c r="B322" s="234"/>
      <c r="C322" s="235"/>
      <c r="D322" s="236" t="s">
        <v>201</v>
      </c>
      <c r="E322" s="237" t="s">
        <v>1</v>
      </c>
      <c r="F322" s="238" t="s">
        <v>584</v>
      </c>
      <c r="G322" s="235"/>
      <c r="H322" s="237" t="s">
        <v>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201</v>
      </c>
      <c r="AU322" s="244" t="s">
        <v>92</v>
      </c>
      <c r="AV322" s="13" t="s">
        <v>90</v>
      </c>
      <c r="AW322" s="13" t="s">
        <v>38</v>
      </c>
      <c r="AX322" s="13" t="s">
        <v>82</v>
      </c>
      <c r="AY322" s="244" t="s">
        <v>193</v>
      </c>
    </row>
    <row r="323" s="14" customFormat="1">
      <c r="A323" s="14"/>
      <c r="B323" s="245"/>
      <c r="C323" s="246"/>
      <c r="D323" s="236" t="s">
        <v>201</v>
      </c>
      <c r="E323" s="247" t="s">
        <v>1</v>
      </c>
      <c r="F323" s="248" t="s">
        <v>585</v>
      </c>
      <c r="G323" s="246"/>
      <c r="H323" s="249">
        <v>2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201</v>
      </c>
      <c r="AU323" s="255" t="s">
        <v>92</v>
      </c>
      <c r="AV323" s="14" t="s">
        <v>92</v>
      </c>
      <c r="AW323" s="14" t="s">
        <v>38</v>
      </c>
      <c r="AX323" s="14" t="s">
        <v>82</v>
      </c>
      <c r="AY323" s="255" t="s">
        <v>193</v>
      </c>
    </row>
    <row r="324" s="14" customFormat="1">
      <c r="A324" s="14"/>
      <c r="B324" s="245"/>
      <c r="C324" s="246"/>
      <c r="D324" s="236" t="s">
        <v>201</v>
      </c>
      <c r="E324" s="247" t="s">
        <v>1</v>
      </c>
      <c r="F324" s="248" t="s">
        <v>586</v>
      </c>
      <c r="G324" s="246"/>
      <c r="H324" s="249">
        <v>7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201</v>
      </c>
      <c r="AU324" s="255" t="s">
        <v>92</v>
      </c>
      <c r="AV324" s="14" t="s">
        <v>92</v>
      </c>
      <c r="AW324" s="14" t="s">
        <v>38</v>
      </c>
      <c r="AX324" s="14" t="s">
        <v>82</v>
      </c>
      <c r="AY324" s="255" t="s">
        <v>193</v>
      </c>
    </row>
    <row r="325" s="14" customFormat="1">
      <c r="A325" s="14"/>
      <c r="B325" s="245"/>
      <c r="C325" s="246"/>
      <c r="D325" s="236" t="s">
        <v>201</v>
      </c>
      <c r="E325" s="247" t="s">
        <v>1</v>
      </c>
      <c r="F325" s="248" t="s">
        <v>587</v>
      </c>
      <c r="G325" s="246"/>
      <c r="H325" s="249">
        <v>6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201</v>
      </c>
      <c r="AU325" s="255" t="s">
        <v>92</v>
      </c>
      <c r="AV325" s="14" t="s">
        <v>92</v>
      </c>
      <c r="AW325" s="14" t="s">
        <v>38</v>
      </c>
      <c r="AX325" s="14" t="s">
        <v>82</v>
      </c>
      <c r="AY325" s="255" t="s">
        <v>193</v>
      </c>
    </row>
    <row r="326" s="14" customFormat="1">
      <c r="A326" s="14"/>
      <c r="B326" s="245"/>
      <c r="C326" s="246"/>
      <c r="D326" s="236" t="s">
        <v>201</v>
      </c>
      <c r="E326" s="247" t="s">
        <v>1</v>
      </c>
      <c r="F326" s="248" t="s">
        <v>588</v>
      </c>
      <c r="G326" s="246"/>
      <c r="H326" s="249">
        <v>1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201</v>
      </c>
      <c r="AU326" s="255" t="s">
        <v>92</v>
      </c>
      <c r="AV326" s="14" t="s">
        <v>92</v>
      </c>
      <c r="AW326" s="14" t="s">
        <v>38</v>
      </c>
      <c r="AX326" s="14" t="s">
        <v>82</v>
      </c>
      <c r="AY326" s="255" t="s">
        <v>193</v>
      </c>
    </row>
    <row r="327" s="14" customFormat="1">
      <c r="A327" s="14"/>
      <c r="B327" s="245"/>
      <c r="C327" s="246"/>
      <c r="D327" s="236" t="s">
        <v>201</v>
      </c>
      <c r="E327" s="247" t="s">
        <v>1</v>
      </c>
      <c r="F327" s="248" t="s">
        <v>589</v>
      </c>
      <c r="G327" s="246"/>
      <c r="H327" s="249">
        <v>1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201</v>
      </c>
      <c r="AU327" s="255" t="s">
        <v>92</v>
      </c>
      <c r="AV327" s="14" t="s">
        <v>92</v>
      </c>
      <c r="AW327" s="14" t="s">
        <v>38</v>
      </c>
      <c r="AX327" s="14" t="s">
        <v>82</v>
      </c>
      <c r="AY327" s="255" t="s">
        <v>193</v>
      </c>
    </row>
    <row r="328" s="15" customFormat="1">
      <c r="A328" s="15"/>
      <c r="B328" s="256"/>
      <c r="C328" s="257"/>
      <c r="D328" s="236" t="s">
        <v>201</v>
      </c>
      <c r="E328" s="258" t="s">
        <v>1</v>
      </c>
      <c r="F328" s="259" t="s">
        <v>234</v>
      </c>
      <c r="G328" s="257"/>
      <c r="H328" s="260">
        <v>17</v>
      </c>
      <c r="I328" s="261"/>
      <c r="J328" s="257"/>
      <c r="K328" s="257"/>
      <c r="L328" s="262"/>
      <c r="M328" s="263"/>
      <c r="N328" s="264"/>
      <c r="O328" s="264"/>
      <c r="P328" s="264"/>
      <c r="Q328" s="264"/>
      <c r="R328" s="264"/>
      <c r="S328" s="264"/>
      <c r="T328" s="26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6" t="s">
        <v>201</v>
      </c>
      <c r="AU328" s="266" t="s">
        <v>92</v>
      </c>
      <c r="AV328" s="15" t="s">
        <v>118</v>
      </c>
      <c r="AW328" s="15" t="s">
        <v>38</v>
      </c>
      <c r="AX328" s="15" t="s">
        <v>90</v>
      </c>
      <c r="AY328" s="266" t="s">
        <v>193</v>
      </c>
    </row>
    <row r="329" s="2" customFormat="1" ht="24.15" customHeight="1">
      <c r="A329" s="39"/>
      <c r="B329" s="40"/>
      <c r="C329" s="267" t="s">
        <v>590</v>
      </c>
      <c r="D329" s="267" t="s">
        <v>316</v>
      </c>
      <c r="E329" s="268" t="s">
        <v>591</v>
      </c>
      <c r="F329" s="269" t="s">
        <v>592</v>
      </c>
      <c r="G329" s="270" t="s">
        <v>468</v>
      </c>
      <c r="H329" s="271">
        <v>17</v>
      </c>
      <c r="I329" s="272"/>
      <c r="J329" s="273">
        <f>ROUND(I329*H329,2)</f>
        <v>0</v>
      </c>
      <c r="K329" s="269" t="s">
        <v>1</v>
      </c>
      <c r="L329" s="274"/>
      <c r="M329" s="275" t="s">
        <v>1</v>
      </c>
      <c r="N329" s="276" t="s">
        <v>47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240</v>
      </c>
      <c r="AT329" s="232" t="s">
        <v>316</v>
      </c>
      <c r="AU329" s="232" t="s">
        <v>92</v>
      </c>
      <c r="AY329" s="17" t="s">
        <v>193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7" t="s">
        <v>90</v>
      </c>
      <c r="BK329" s="233">
        <f>ROUND(I329*H329,2)</f>
        <v>0</v>
      </c>
      <c r="BL329" s="17" t="s">
        <v>118</v>
      </c>
      <c r="BM329" s="232" t="s">
        <v>593</v>
      </c>
    </row>
    <row r="330" s="2" customFormat="1" ht="24.15" customHeight="1">
      <c r="A330" s="39"/>
      <c r="B330" s="40"/>
      <c r="C330" s="221" t="s">
        <v>594</v>
      </c>
      <c r="D330" s="221" t="s">
        <v>195</v>
      </c>
      <c r="E330" s="222" t="s">
        <v>595</v>
      </c>
      <c r="F330" s="223" t="s">
        <v>596</v>
      </c>
      <c r="G330" s="224" t="s">
        <v>468</v>
      </c>
      <c r="H330" s="225">
        <v>2</v>
      </c>
      <c r="I330" s="226"/>
      <c r="J330" s="227">
        <f>ROUND(I330*H330,2)</f>
        <v>0</v>
      </c>
      <c r="K330" s="223" t="s">
        <v>199</v>
      </c>
      <c r="L330" s="45"/>
      <c r="M330" s="228" t="s">
        <v>1</v>
      </c>
      <c r="N330" s="229" t="s">
        <v>47</v>
      </c>
      <c r="O330" s="92"/>
      <c r="P330" s="230">
        <f>O330*H330</f>
        <v>0</v>
      </c>
      <c r="Q330" s="230">
        <v>2.5018799999999999</v>
      </c>
      <c r="R330" s="230">
        <f>Q330*H330</f>
        <v>5.0037599999999998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118</v>
      </c>
      <c r="AT330" s="232" t="s">
        <v>195</v>
      </c>
      <c r="AU330" s="232" t="s">
        <v>92</v>
      </c>
      <c r="AY330" s="17" t="s">
        <v>193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7" t="s">
        <v>90</v>
      </c>
      <c r="BK330" s="233">
        <f>ROUND(I330*H330,2)</f>
        <v>0</v>
      </c>
      <c r="BL330" s="17" t="s">
        <v>118</v>
      </c>
      <c r="BM330" s="232" t="s">
        <v>597</v>
      </c>
    </row>
    <row r="331" s="2" customFormat="1" ht="24.15" customHeight="1">
      <c r="A331" s="39"/>
      <c r="B331" s="40"/>
      <c r="C331" s="267" t="s">
        <v>598</v>
      </c>
      <c r="D331" s="267" t="s">
        <v>316</v>
      </c>
      <c r="E331" s="268" t="s">
        <v>599</v>
      </c>
      <c r="F331" s="269" t="s">
        <v>600</v>
      </c>
      <c r="G331" s="270" t="s">
        <v>468</v>
      </c>
      <c r="H331" s="271">
        <v>2</v>
      </c>
      <c r="I331" s="272"/>
      <c r="J331" s="273">
        <f>ROUND(I331*H331,2)</f>
        <v>0</v>
      </c>
      <c r="K331" s="269" t="s">
        <v>1</v>
      </c>
      <c r="L331" s="274"/>
      <c r="M331" s="275" t="s">
        <v>1</v>
      </c>
      <c r="N331" s="276" t="s">
        <v>47</v>
      </c>
      <c r="O331" s="92"/>
      <c r="P331" s="230">
        <f>O331*H331</f>
        <v>0</v>
      </c>
      <c r="Q331" s="230">
        <v>0.024500000000000001</v>
      </c>
      <c r="R331" s="230">
        <f>Q331*H331</f>
        <v>0.049000000000000002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240</v>
      </c>
      <c r="AT331" s="232" t="s">
        <v>316</v>
      </c>
      <c r="AU331" s="232" t="s">
        <v>92</v>
      </c>
      <c r="AY331" s="17" t="s">
        <v>193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7" t="s">
        <v>90</v>
      </c>
      <c r="BK331" s="233">
        <f>ROUND(I331*H331,2)</f>
        <v>0</v>
      </c>
      <c r="BL331" s="17" t="s">
        <v>118</v>
      </c>
      <c r="BM331" s="232" t="s">
        <v>601</v>
      </c>
    </row>
    <row r="332" s="2" customFormat="1" ht="24.15" customHeight="1">
      <c r="A332" s="39"/>
      <c r="B332" s="40"/>
      <c r="C332" s="221" t="s">
        <v>602</v>
      </c>
      <c r="D332" s="221" t="s">
        <v>195</v>
      </c>
      <c r="E332" s="222" t="s">
        <v>603</v>
      </c>
      <c r="F332" s="223" t="s">
        <v>604</v>
      </c>
      <c r="G332" s="224" t="s">
        <v>468</v>
      </c>
      <c r="H332" s="225">
        <v>17</v>
      </c>
      <c r="I332" s="226"/>
      <c r="J332" s="227">
        <f>ROUND(I332*H332,2)</f>
        <v>0</v>
      </c>
      <c r="K332" s="223" t="s">
        <v>1</v>
      </c>
      <c r="L332" s="45"/>
      <c r="M332" s="228" t="s">
        <v>1</v>
      </c>
      <c r="N332" s="229" t="s">
        <v>47</v>
      </c>
      <c r="O332" s="92"/>
      <c r="P332" s="230">
        <f>O332*H332</f>
        <v>0</v>
      </c>
      <c r="Q332" s="230">
        <v>0.11241</v>
      </c>
      <c r="R332" s="230">
        <f>Q332*H332</f>
        <v>1.9109699999999998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118</v>
      </c>
      <c r="AT332" s="232" t="s">
        <v>195</v>
      </c>
      <c r="AU332" s="232" t="s">
        <v>92</v>
      </c>
      <c r="AY332" s="17" t="s">
        <v>193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7" t="s">
        <v>90</v>
      </c>
      <c r="BK332" s="233">
        <f>ROUND(I332*H332,2)</f>
        <v>0</v>
      </c>
      <c r="BL332" s="17" t="s">
        <v>118</v>
      </c>
      <c r="BM332" s="232" t="s">
        <v>605</v>
      </c>
    </row>
    <row r="333" s="2" customFormat="1" ht="16.5" customHeight="1">
      <c r="A333" s="39"/>
      <c r="B333" s="40"/>
      <c r="C333" s="267" t="s">
        <v>606</v>
      </c>
      <c r="D333" s="267" t="s">
        <v>316</v>
      </c>
      <c r="E333" s="268" t="s">
        <v>607</v>
      </c>
      <c r="F333" s="269" t="s">
        <v>608</v>
      </c>
      <c r="G333" s="270" t="s">
        <v>468</v>
      </c>
      <c r="H333" s="271">
        <v>17</v>
      </c>
      <c r="I333" s="272"/>
      <c r="J333" s="273">
        <f>ROUND(I333*H333,2)</f>
        <v>0</v>
      </c>
      <c r="K333" s="269" t="s">
        <v>1</v>
      </c>
      <c r="L333" s="274"/>
      <c r="M333" s="275" t="s">
        <v>1</v>
      </c>
      <c r="N333" s="276" t="s">
        <v>47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240</v>
      </c>
      <c r="AT333" s="232" t="s">
        <v>316</v>
      </c>
      <c r="AU333" s="232" t="s">
        <v>92</v>
      </c>
      <c r="AY333" s="17" t="s">
        <v>193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7" t="s">
        <v>90</v>
      </c>
      <c r="BK333" s="233">
        <f>ROUND(I333*H333,2)</f>
        <v>0</v>
      </c>
      <c r="BL333" s="17" t="s">
        <v>118</v>
      </c>
      <c r="BM333" s="232" t="s">
        <v>609</v>
      </c>
    </row>
    <row r="334" s="2" customFormat="1" ht="24.15" customHeight="1">
      <c r="A334" s="39"/>
      <c r="B334" s="40"/>
      <c r="C334" s="221" t="s">
        <v>610</v>
      </c>
      <c r="D334" s="221" t="s">
        <v>195</v>
      </c>
      <c r="E334" s="222" t="s">
        <v>611</v>
      </c>
      <c r="F334" s="223" t="s">
        <v>612</v>
      </c>
      <c r="G334" s="224" t="s">
        <v>198</v>
      </c>
      <c r="H334" s="225">
        <v>604.35000000000002</v>
      </c>
      <c r="I334" s="226"/>
      <c r="J334" s="227">
        <f>ROUND(I334*H334,2)</f>
        <v>0</v>
      </c>
      <c r="K334" s="223" t="s">
        <v>1</v>
      </c>
      <c r="L334" s="45"/>
      <c r="M334" s="228" t="s">
        <v>1</v>
      </c>
      <c r="N334" s="229" t="s">
        <v>47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118</v>
      </c>
      <c r="AT334" s="232" t="s">
        <v>195</v>
      </c>
      <c r="AU334" s="232" t="s">
        <v>92</v>
      </c>
      <c r="AY334" s="17" t="s">
        <v>193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7" t="s">
        <v>90</v>
      </c>
      <c r="BK334" s="233">
        <f>ROUND(I334*H334,2)</f>
        <v>0</v>
      </c>
      <c r="BL334" s="17" t="s">
        <v>118</v>
      </c>
      <c r="BM334" s="232" t="s">
        <v>613</v>
      </c>
    </row>
    <row r="335" s="14" customFormat="1">
      <c r="A335" s="14"/>
      <c r="B335" s="245"/>
      <c r="C335" s="246"/>
      <c r="D335" s="236" t="s">
        <v>201</v>
      </c>
      <c r="E335" s="247" t="s">
        <v>1</v>
      </c>
      <c r="F335" s="248" t="s">
        <v>614</v>
      </c>
      <c r="G335" s="246"/>
      <c r="H335" s="249">
        <v>41.25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201</v>
      </c>
      <c r="AU335" s="255" t="s">
        <v>92</v>
      </c>
      <c r="AV335" s="14" t="s">
        <v>92</v>
      </c>
      <c r="AW335" s="14" t="s">
        <v>38</v>
      </c>
      <c r="AX335" s="14" t="s">
        <v>82</v>
      </c>
      <c r="AY335" s="255" t="s">
        <v>193</v>
      </c>
    </row>
    <row r="336" s="14" customFormat="1">
      <c r="A336" s="14"/>
      <c r="B336" s="245"/>
      <c r="C336" s="246"/>
      <c r="D336" s="236" t="s">
        <v>201</v>
      </c>
      <c r="E336" s="247" t="s">
        <v>1</v>
      </c>
      <c r="F336" s="248" t="s">
        <v>615</v>
      </c>
      <c r="G336" s="246"/>
      <c r="H336" s="249">
        <v>49.5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201</v>
      </c>
      <c r="AU336" s="255" t="s">
        <v>92</v>
      </c>
      <c r="AV336" s="14" t="s">
        <v>92</v>
      </c>
      <c r="AW336" s="14" t="s">
        <v>38</v>
      </c>
      <c r="AX336" s="14" t="s">
        <v>82</v>
      </c>
      <c r="AY336" s="255" t="s">
        <v>193</v>
      </c>
    </row>
    <row r="337" s="14" customFormat="1">
      <c r="A337" s="14"/>
      <c r="B337" s="245"/>
      <c r="C337" s="246"/>
      <c r="D337" s="236" t="s">
        <v>201</v>
      </c>
      <c r="E337" s="247" t="s">
        <v>1</v>
      </c>
      <c r="F337" s="248" t="s">
        <v>616</v>
      </c>
      <c r="G337" s="246"/>
      <c r="H337" s="249">
        <v>6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201</v>
      </c>
      <c r="AU337" s="255" t="s">
        <v>92</v>
      </c>
      <c r="AV337" s="14" t="s">
        <v>92</v>
      </c>
      <c r="AW337" s="14" t="s">
        <v>38</v>
      </c>
      <c r="AX337" s="14" t="s">
        <v>82</v>
      </c>
      <c r="AY337" s="255" t="s">
        <v>193</v>
      </c>
    </row>
    <row r="338" s="14" customFormat="1">
      <c r="A338" s="14"/>
      <c r="B338" s="245"/>
      <c r="C338" s="246"/>
      <c r="D338" s="236" t="s">
        <v>201</v>
      </c>
      <c r="E338" s="247" t="s">
        <v>1</v>
      </c>
      <c r="F338" s="248" t="s">
        <v>617</v>
      </c>
      <c r="G338" s="246"/>
      <c r="H338" s="249">
        <v>12.6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201</v>
      </c>
      <c r="AU338" s="255" t="s">
        <v>92</v>
      </c>
      <c r="AV338" s="14" t="s">
        <v>92</v>
      </c>
      <c r="AW338" s="14" t="s">
        <v>38</v>
      </c>
      <c r="AX338" s="14" t="s">
        <v>82</v>
      </c>
      <c r="AY338" s="255" t="s">
        <v>193</v>
      </c>
    </row>
    <row r="339" s="14" customFormat="1">
      <c r="A339" s="14"/>
      <c r="B339" s="245"/>
      <c r="C339" s="246"/>
      <c r="D339" s="236" t="s">
        <v>201</v>
      </c>
      <c r="E339" s="247" t="s">
        <v>1</v>
      </c>
      <c r="F339" s="248" t="s">
        <v>618</v>
      </c>
      <c r="G339" s="246"/>
      <c r="H339" s="249">
        <v>495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201</v>
      </c>
      <c r="AU339" s="255" t="s">
        <v>92</v>
      </c>
      <c r="AV339" s="14" t="s">
        <v>92</v>
      </c>
      <c r="AW339" s="14" t="s">
        <v>38</v>
      </c>
      <c r="AX339" s="14" t="s">
        <v>82</v>
      </c>
      <c r="AY339" s="255" t="s">
        <v>193</v>
      </c>
    </row>
    <row r="340" s="15" customFormat="1">
      <c r="A340" s="15"/>
      <c r="B340" s="256"/>
      <c r="C340" s="257"/>
      <c r="D340" s="236" t="s">
        <v>201</v>
      </c>
      <c r="E340" s="258" t="s">
        <v>1</v>
      </c>
      <c r="F340" s="259" t="s">
        <v>234</v>
      </c>
      <c r="G340" s="257"/>
      <c r="H340" s="260">
        <v>604.35000000000002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6" t="s">
        <v>201</v>
      </c>
      <c r="AU340" s="266" t="s">
        <v>92</v>
      </c>
      <c r="AV340" s="15" t="s">
        <v>118</v>
      </c>
      <c r="AW340" s="15" t="s">
        <v>38</v>
      </c>
      <c r="AX340" s="15" t="s">
        <v>90</v>
      </c>
      <c r="AY340" s="266" t="s">
        <v>193</v>
      </c>
    </row>
    <row r="341" s="2" customFormat="1" ht="33" customHeight="1">
      <c r="A341" s="39"/>
      <c r="B341" s="40"/>
      <c r="C341" s="221" t="s">
        <v>619</v>
      </c>
      <c r="D341" s="221" t="s">
        <v>195</v>
      </c>
      <c r="E341" s="222" t="s">
        <v>620</v>
      </c>
      <c r="F341" s="223" t="s">
        <v>621</v>
      </c>
      <c r="G341" s="224" t="s">
        <v>218</v>
      </c>
      <c r="H341" s="225">
        <v>1504.7000000000001</v>
      </c>
      <c r="I341" s="226"/>
      <c r="J341" s="227">
        <f>ROUND(I341*H341,2)</f>
        <v>0</v>
      </c>
      <c r="K341" s="223" t="s">
        <v>1</v>
      </c>
      <c r="L341" s="45"/>
      <c r="M341" s="228" t="s">
        <v>1</v>
      </c>
      <c r="N341" s="229" t="s">
        <v>47</v>
      </c>
      <c r="O341" s="92"/>
      <c r="P341" s="230">
        <f>O341*H341</f>
        <v>0</v>
      </c>
      <c r="Q341" s="230">
        <v>0.15540000000000001</v>
      </c>
      <c r="R341" s="230">
        <f>Q341*H341</f>
        <v>233.83038000000002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118</v>
      </c>
      <c r="AT341" s="232" t="s">
        <v>195</v>
      </c>
      <c r="AU341" s="232" t="s">
        <v>92</v>
      </c>
      <c r="AY341" s="17" t="s">
        <v>193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7" t="s">
        <v>90</v>
      </c>
      <c r="BK341" s="233">
        <f>ROUND(I341*H341,2)</f>
        <v>0</v>
      </c>
      <c r="BL341" s="17" t="s">
        <v>118</v>
      </c>
      <c r="BM341" s="232" t="s">
        <v>622</v>
      </c>
    </row>
    <row r="342" s="14" customFormat="1">
      <c r="A342" s="14"/>
      <c r="B342" s="245"/>
      <c r="C342" s="246"/>
      <c r="D342" s="236" t="s">
        <v>201</v>
      </c>
      <c r="E342" s="247" t="s">
        <v>1</v>
      </c>
      <c r="F342" s="248" t="s">
        <v>623</v>
      </c>
      <c r="G342" s="246"/>
      <c r="H342" s="249">
        <v>642.10000000000002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201</v>
      </c>
      <c r="AU342" s="255" t="s">
        <v>92</v>
      </c>
      <c r="AV342" s="14" t="s">
        <v>92</v>
      </c>
      <c r="AW342" s="14" t="s">
        <v>38</v>
      </c>
      <c r="AX342" s="14" t="s">
        <v>82</v>
      </c>
      <c r="AY342" s="255" t="s">
        <v>193</v>
      </c>
    </row>
    <row r="343" s="14" customFormat="1">
      <c r="A343" s="14"/>
      <c r="B343" s="245"/>
      <c r="C343" s="246"/>
      <c r="D343" s="236" t="s">
        <v>201</v>
      </c>
      <c r="E343" s="247" t="s">
        <v>1</v>
      </c>
      <c r="F343" s="248" t="s">
        <v>624</v>
      </c>
      <c r="G343" s="246"/>
      <c r="H343" s="249">
        <v>718.29999999999995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201</v>
      </c>
      <c r="AU343" s="255" t="s">
        <v>92</v>
      </c>
      <c r="AV343" s="14" t="s">
        <v>92</v>
      </c>
      <c r="AW343" s="14" t="s">
        <v>38</v>
      </c>
      <c r="AX343" s="14" t="s">
        <v>82</v>
      </c>
      <c r="AY343" s="255" t="s">
        <v>193</v>
      </c>
    </row>
    <row r="344" s="13" customFormat="1">
      <c r="A344" s="13"/>
      <c r="B344" s="234"/>
      <c r="C344" s="235"/>
      <c r="D344" s="236" t="s">
        <v>201</v>
      </c>
      <c r="E344" s="237" t="s">
        <v>1</v>
      </c>
      <c r="F344" s="238" t="s">
        <v>625</v>
      </c>
      <c r="G344" s="235"/>
      <c r="H344" s="237" t="s">
        <v>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201</v>
      </c>
      <c r="AU344" s="244" t="s">
        <v>92</v>
      </c>
      <c r="AV344" s="13" t="s">
        <v>90</v>
      </c>
      <c r="AW344" s="13" t="s">
        <v>38</v>
      </c>
      <c r="AX344" s="13" t="s">
        <v>82</v>
      </c>
      <c r="AY344" s="244" t="s">
        <v>193</v>
      </c>
    </row>
    <row r="345" s="14" customFormat="1">
      <c r="A345" s="14"/>
      <c r="B345" s="245"/>
      <c r="C345" s="246"/>
      <c r="D345" s="236" t="s">
        <v>201</v>
      </c>
      <c r="E345" s="247" t="s">
        <v>1</v>
      </c>
      <c r="F345" s="248" t="s">
        <v>626</v>
      </c>
      <c r="G345" s="246"/>
      <c r="H345" s="249">
        <v>6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201</v>
      </c>
      <c r="AU345" s="255" t="s">
        <v>92</v>
      </c>
      <c r="AV345" s="14" t="s">
        <v>92</v>
      </c>
      <c r="AW345" s="14" t="s">
        <v>38</v>
      </c>
      <c r="AX345" s="14" t="s">
        <v>82</v>
      </c>
      <c r="AY345" s="255" t="s">
        <v>193</v>
      </c>
    </row>
    <row r="346" s="14" customFormat="1">
      <c r="A346" s="14"/>
      <c r="B346" s="245"/>
      <c r="C346" s="246"/>
      <c r="D346" s="236" t="s">
        <v>201</v>
      </c>
      <c r="E346" s="247" t="s">
        <v>1</v>
      </c>
      <c r="F346" s="248" t="s">
        <v>627</v>
      </c>
      <c r="G346" s="246"/>
      <c r="H346" s="249">
        <v>3.2000000000000002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201</v>
      </c>
      <c r="AU346" s="255" t="s">
        <v>92</v>
      </c>
      <c r="AV346" s="14" t="s">
        <v>92</v>
      </c>
      <c r="AW346" s="14" t="s">
        <v>38</v>
      </c>
      <c r="AX346" s="14" t="s">
        <v>82</v>
      </c>
      <c r="AY346" s="255" t="s">
        <v>193</v>
      </c>
    </row>
    <row r="347" s="14" customFormat="1">
      <c r="A347" s="14"/>
      <c r="B347" s="245"/>
      <c r="C347" s="246"/>
      <c r="D347" s="236" t="s">
        <v>201</v>
      </c>
      <c r="E347" s="247" t="s">
        <v>1</v>
      </c>
      <c r="F347" s="248" t="s">
        <v>628</v>
      </c>
      <c r="G347" s="246"/>
      <c r="H347" s="249">
        <v>6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201</v>
      </c>
      <c r="AU347" s="255" t="s">
        <v>92</v>
      </c>
      <c r="AV347" s="14" t="s">
        <v>92</v>
      </c>
      <c r="AW347" s="14" t="s">
        <v>38</v>
      </c>
      <c r="AX347" s="14" t="s">
        <v>82</v>
      </c>
      <c r="AY347" s="255" t="s">
        <v>193</v>
      </c>
    </row>
    <row r="348" s="14" customFormat="1">
      <c r="A348" s="14"/>
      <c r="B348" s="245"/>
      <c r="C348" s="246"/>
      <c r="D348" s="236" t="s">
        <v>201</v>
      </c>
      <c r="E348" s="247" t="s">
        <v>1</v>
      </c>
      <c r="F348" s="248" t="s">
        <v>629</v>
      </c>
      <c r="G348" s="246"/>
      <c r="H348" s="249">
        <v>7.5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201</v>
      </c>
      <c r="AU348" s="255" t="s">
        <v>92</v>
      </c>
      <c r="AV348" s="14" t="s">
        <v>92</v>
      </c>
      <c r="AW348" s="14" t="s">
        <v>38</v>
      </c>
      <c r="AX348" s="14" t="s">
        <v>82</v>
      </c>
      <c r="AY348" s="255" t="s">
        <v>193</v>
      </c>
    </row>
    <row r="349" s="14" customFormat="1">
      <c r="A349" s="14"/>
      <c r="B349" s="245"/>
      <c r="C349" s="246"/>
      <c r="D349" s="236" t="s">
        <v>201</v>
      </c>
      <c r="E349" s="247" t="s">
        <v>1</v>
      </c>
      <c r="F349" s="248" t="s">
        <v>630</v>
      </c>
      <c r="G349" s="246"/>
      <c r="H349" s="249">
        <v>5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201</v>
      </c>
      <c r="AU349" s="255" t="s">
        <v>92</v>
      </c>
      <c r="AV349" s="14" t="s">
        <v>92</v>
      </c>
      <c r="AW349" s="14" t="s">
        <v>38</v>
      </c>
      <c r="AX349" s="14" t="s">
        <v>82</v>
      </c>
      <c r="AY349" s="255" t="s">
        <v>193</v>
      </c>
    </row>
    <row r="350" s="14" customFormat="1">
      <c r="A350" s="14"/>
      <c r="B350" s="245"/>
      <c r="C350" s="246"/>
      <c r="D350" s="236" t="s">
        <v>201</v>
      </c>
      <c r="E350" s="247" t="s">
        <v>1</v>
      </c>
      <c r="F350" s="248" t="s">
        <v>631</v>
      </c>
      <c r="G350" s="246"/>
      <c r="H350" s="249">
        <v>33.799999999999997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201</v>
      </c>
      <c r="AU350" s="255" t="s">
        <v>92</v>
      </c>
      <c r="AV350" s="14" t="s">
        <v>92</v>
      </c>
      <c r="AW350" s="14" t="s">
        <v>38</v>
      </c>
      <c r="AX350" s="14" t="s">
        <v>82</v>
      </c>
      <c r="AY350" s="255" t="s">
        <v>193</v>
      </c>
    </row>
    <row r="351" s="14" customFormat="1">
      <c r="A351" s="14"/>
      <c r="B351" s="245"/>
      <c r="C351" s="246"/>
      <c r="D351" s="236" t="s">
        <v>201</v>
      </c>
      <c r="E351" s="247" t="s">
        <v>1</v>
      </c>
      <c r="F351" s="248" t="s">
        <v>632</v>
      </c>
      <c r="G351" s="246"/>
      <c r="H351" s="249">
        <v>15.4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201</v>
      </c>
      <c r="AU351" s="255" t="s">
        <v>92</v>
      </c>
      <c r="AV351" s="14" t="s">
        <v>92</v>
      </c>
      <c r="AW351" s="14" t="s">
        <v>38</v>
      </c>
      <c r="AX351" s="14" t="s">
        <v>82</v>
      </c>
      <c r="AY351" s="255" t="s">
        <v>193</v>
      </c>
    </row>
    <row r="352" s="14" customFormat="1">
      <c r="A352" s="14"/>
      <c r="B352" s="245"/>
      <c r="C352" s="246"/>
      <c r="D352" s="236" t="s">
        <v>201</v>
      </c>
      <c r="E352" s="247" t="s">
        <v>1</v>
      </c>
      <c r="F352" s="248" t="s">
        <v>633</v>
      </c>
      <c r="G352" s="246"/>
      <c r="H352" s="249">
        <v>10.699999999999999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201</v>
      </c>
      <c r="AU352" s="255" t="s">
        <v>92</v>
      </c>
      <c r="AV352" s="14" t="s">
        <v>92</v>
      </c>
      <c r="AW352" s="14" t="s">
        <v>38</v>
      </c>
      <c r="AX352" s="14" t="s">
        <v>82</v>
      </c>
      <c r="AY352" s="255" t="s">
        <v>193</v>
      </c>
    </row>
    <row r="353" s="14" customFormat="1">
      <c r="A353" s="14"/>
      <c r="B353" s="245"/>
      <c r="C353" s="246"/>
      <c r="D353" s="236" t="s">
        <v>201</v>
      </c>
      <c r="E353" s="247" t="s">
        <v>1</v>
      </c>
      <c r="F353" s="248" t="s">
        <v>634</v>
      </c>
      <c r="G353" s="246"/>
      <c r="H353" s="249">
        <v>23.199999999999999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201</v>
      </c>
      <c r="AU353" s="255" t="s">
        <v>92</v>
      </c>
      <c r="AV353" s="14" t="s">
        <v>92</v>
      </c>
      <c r="AW353" s="14" t="s">
        <v>38</v>
      </c>
      <c r="AX353" s="14" t="s">
        <v>82</v>
      </c>
      <c r="AY353" s="255" t="s">
        <v>193</v>
      </c>
    </row>
    <row r="354" s="14" customFormat="1">
      <c r="A354" s="14"/>
      <c r="B354" s="245"/>
      <c r="C354" s="246"/>
      <c r="D354" s="236" t="s">
        <v>201</v>
      </c>
      <c r="E354" s="247" t="s">
        <v>1</v>
      </c>
      <c r="F354" s="248" t="s">
        <v>635</v>
      </c>
      <c r="G354" s="246"/>
      <c r="H354" s="249">
        <v>33.5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201</v>
      </c>
      <c r="AU354" s="255" t="s">
        <v>92</v>
      </c>
      <c r="AV354" s="14" t="s">
        <v>92</v>
      </c>
      <c r="AW354" s="14" t="s">
        <v>38</v>
      </c>
      <c r="AX354" s="14" t="s">
        <v>82</v>
      </c>
      <c r="AY354" s="255" t="s">
        <v>193</v>
      </c>
    </row>
    <row r="355" s="15" customFormat="1">
      <c r="A355" s="15"/>
      <c r="B355" s="256"/>
      <c r="C355" s="257"/>
      <c r="D355" s="236" t="s">
        <v>201</v>
      </c>
      <c r="E355" s="258" t="s">
        <v>103</v>
      </c>
      <c r="F355" s="259" t="s">
        <v>234</v>
      </c>
      <c r="G355" s="257"/>
      <c r="H355" s="260">
        <v>1504.7000000000001</v>
      </c>
      <c r="I355" s="261"/>
      <c r="J355" s="257"/>
      <c r="K355" s="257"/>
      <c r="L355" s="262"/>
      <c r="M355" s="263"/>
      <c r="N355" s="264"/>
      <c r="O355" s="264"/>
      <c r="P355" s="264"/>
      <c r="Q355" s="264"/>
      <c r="R355" s="264"/>
      <c r="S355" s="264"/>
      <c r="T355" s="26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6" t="s">
        <v>201</v>
      </c>
      <c r="AU355" s="266" t="s">
        <v>92</v>
      </c>
      <c r="AV355" s="15" t="s">
        <v>118</v>
      </c>
      <c r="AW355" s="15" t="s">
        <v>38</v>
      </c>
      <c r="AX355" s="15" t="s">
        <v>90</v>
      </c>
      <c r="AY355" s="266" t="s">
        <v>193</v>
      </c>
    </row>
    <row r="356" s="2" customFormat="1" ht="16.5" customHeight="1">
      <c r="A356" s="39"/>
      <c r="B356" s="40"/>
      <c r="C356" s="267" t="s">
        <v>458</v>
      </c>
      <c r="D356" s="267" t="s">
        <v>316</v>
      </c>
      <c r="E356" s="268" t="s">
        <v>636</v>
      </c>
      <c r="F356" s="269" t="s">
        <v>637</v>
      </c>
      <c r="G356" s="270" t="s">
        <v>218</v>
      </c>
      <c r="H356" s="271">
        <v>1534.7940000000001</v>
      </c>
      <c r="I356" s="272"/>
      <c r="J356" s="273">
        <f>ROUND(I356*H356,2)</f>
        <v>0</v>
      </c>
      <c r="K356" s="269" t="s">
        <v>1</v>
      </c>
      <c r="L356" s="274"/>
      <c r="M356" s="275" t="s">
        <v>1</v>
      </c>
      <c r="N356" s="276" t="s">
        <v>47</v>
      </c>
      <c r="O356" s="92"/>
      <c r="P356" s="230">
        <f>O356*H356</f>
        <v>0</v>
      </c>
      <c r="Q356" s="230">
        <v>0.040000000000000001</v>
      </c>
      <c r="R356" s="230">
        <f>Q356*H356</f>
        <v>61.391760000000005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240</v>
      </c>
      <c r="AT356" s="232" t="s">
        <v>316</v>
      </c>
      <c r="AU356" s="232" t="s">
        <v>92</v>
      </c>
      <c r="AY356" s="17" t="s">
        <v>193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7" t="s">
        <v>90</v>
      </c>
      <c r="BK356" s="233">
        <f>ROUND(I356*H356,2)</f>
        <v>0</v>
      </c>
      <c r="BL356" s="17" t="s">
        <v>118</v>
      </c>
      <c r="BM356" s="232" t="s">
        <v>638</v>
      </c>
    </row>
    <row r="357" s="14" customFormat="1">
      <c r="A357" s="14"/>
      <c r="B357" s="245"/>
      <c r="C357" s="246"/>
      <c r="D357" s="236" t="s">
        <v>201</v>
      </c>
      <c r="E357" s="247" t="s">
        <v>1</v>
      </c>
      <c r="F357" s="248" t="s">
        <v>639</v>
      </c>
      <c r="G357" s="246"/>
      <c r="H357" s="249">
        <v>1534.7940000000001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201</v>
      </c>
      <c r="AU357" s="255" t="s">
        <v>92</v>
      </c>
      <c r="AV357" s="14" t="s">
        <v>92</v>
      </c>
      <c r="AW357" s="14" t="s">
        <v>38</v>
      </c>
      <c r="AX357" s="14" t="s">
        <v>90</v>
      </c>
      <c r="AY357" s="255" t="s">
        <v>193</v>
      </c>
    </row>
    <row r="358" s="2" customFormat="1" ht="16.5" customHeight="1">
      <c r="A358" s="39"/>
      <c r="B358" s="40"/>
      <c r="C358" s="221" t="s">
        <v>640</v>
      </c>
      <c r="D358" s="221" t="s">
        <v>195</v>
      </c>
      <c r="E358" s="222" t="s">
        <v>641</v>
      </c>
      <c r="F358" s="223" t="s">
        <v>642</v>
      </c>
      <c r="G358" s="224" t="s">
        <v>218</v>
      </c>
      <c r="H358" s="225">
        <v>110.8</v>
      </c>
      <c r="I358" s="226"/>
      <c r="J358" s="227">
        <f>ROUND(I358*H358,2)</f>
        <v>0</v>
      </c>
      <c r="K358" s="223" t="s">
        <v>212</v>
      </c>
      <c r="L358" s="45"/>
      <c r="M358" s="228" t="s">
        <v>1</v>
      </c>
      <c r="N358" s="229" t="s">
        <v>47</v>
      </c>
      <c r="O358" s="92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118</v>
      </c>
      <c r="AT358" s="232" t="s">
        <v>195</v>
      </c>
      <c r="AU358" s="232" t="s">
        <v>92</v>
      </c>
      <c r="AY358" s="17" t="s">
        <v>193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7" t="s">
        <v>90</v>
      </c>
      <c r="BK358" s="233">
        <f>ROUND(I358*H358,2)</f>
        <v>0</v>
      </c>
      <c r="BL358" s="17" t="s">
        <v>118</v>
      </c>
      <c r="BM358" s="232" t="s">
        <v>643</v>
      </c>
    </row>
    <row r="359" s="14" customFormat="1">
      <c r="A359" s="14"/>
      <c r="B359" s="245"/>
      <c r="C359" s="246"/>
      <c r="D359" s="236" t="s">
        <v>201</v>
      </c>
      <c r="E359" s="247" t="s">
        <v>1</v>
      </c>
      <c r="F359" s="248" t="s">
        <v>626</v>
      </c>
      <c r="G359" s="246"/>
      <c r="H359" s="249">
        <v>6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201</v>
      </c>
      <c r="AU359" s="255" t="s">
        <v>92</v>
      </c>
      <c r="AV359" s="14" t="s">
        <v>92</v>
      </c>
      <c r="AW359" s="14" t="s">
        <v>38</v>
      </c>
      <c r="AX359" s="14" t="s">
        <v>82</v>
      </c>
      <c r="AY359" s="255" t="s">
        <v>193</v>
      </c>
    </row>
    <row r="360" s="14" customFormat="1">
      <c r="A360" s="14"/>
      <c r="B360" s="245"/>
      <c r="C360" s="246"/>
      <c r="D360" s="236" t="s">
        <v>201</v>
      </c>
      <c r="E360" s="247" t="s">
        <v>1</v>
      </c>
      <c r="F360" s="248" t="s">
        <v>627</v>
      </c>
      <c r="G360" s="246"/>
      <c r="H360" s="249">
        <v>3.2000000000000002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201</v>
      </c>
      <c r="AU360" s="255" t="s">
        <v>92</v>
      </c>
      <c r="AV360" s="14" t="s">
        <v>92</v>
      </c>
      <c r="AW360" s="14" t="s">
        <v>38</v>
      </c>
      <c r="AX360" s="14" t="s">
        <v>82</v>
      </c>
      <c r="AY360" s="255" t="s">
        <v>193</v>
      </c>
    </row>
    <row r="361" s="14" customFormat="1">
      <c r="A361" s="14"/>
      <c r="B361" s="245"/>
      <c r="C361" s="246"/>
      <c r="D361" s="236" t="s">
        <v>201</v>
      </c>
      <c r="E361" s="247" t="s">
        <v>1</v>
      </c>
      <c r="F361" s="248" t="s">
        <v>628</v>
      </c>
      <c r="G361" s="246"/>
      <c r="H361" s="249">
        <v>6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201</v>
      </c>
      <c r="AU361" s="255" t="s">
        <v>92</v>
      </c>
      <c r="AV361" s="14" t="s">
        <v>92</v>
      </c>
      <c r="AW361" s="14" t="s">
        <v>38</v>
      </c>
      <c r="AX361" s="14" t="s">
        <v>82</v>
      </c>
      <c r="AY361" s="255" t="s">
        <v>193</v>
      </c>
    </row>
    <row r="362" s="14" customFormat="1">
      <c r="A362" s="14"/>
      <c r="B362" s="245"/>
      <c r="C362" s="246"/>
      <c r="D362" s="236" t="s">
        <v>201</v>
      </c>
      <c r="E362" s="247" t="s">
        <v>1</v>
      </c>
      <c r="F362" s="248" t="s">
        <v>629</v>
      </c>
      <c r="G362" s="246"/>
      <c r="H362" s="249">
        <v>7.5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201</v>
      </c>
      <c r="AU362" s="255" t="s">
        <v>92</v>
      </c>
      <c r="AV362" s="14" t="s">
        <v>92</v>
      </c>
      <c r="AW362" s="14" t="s">
        <v>38</v>
      </c>
      <c r="AX362" s="14" t="s">
        <v>82</v>
      </c>
      <c r="AY362" s="255" t="s">
        <v>193</v>
      </c>
    </row>
    <row r="363" s="14" customFormat="1">
      <c r="A363" s="14"/>
      <c r="B363" s="245"/>
      <c r="C363" s="246"/>
      <c r="D363" s="236" t="s">
        <v>201</v>
      </c>
      <c r="E363" s="247" t="s">
        <v>1</v>
      </c>
      <c r="F363" s="248" t="s">
        <v>630</v>
      </c>
      <c r="G363" s="246"/>
      <c r="H363" s="249">
        <v>5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201</v>
      </c>
      <c r="AU363" s="255" t="s">
        <v>92</v>
      </c>
      <c r="AV363" s="14" t="s">
        <v>92</v>
      </c>
      <c r="AW363" s="14" t="s">
        <v>38</v>
      </c>
      <c r="AX363" s="14" t="s">
        <v>82</v>
      </c>
      <c r="AY363" s="255" t="s">
        <v>193</v>
      </c>
    </row>
    <row r="364" s="14" customFormat="1">
      <c r="A364" s="14"/>
      <c r="B364" s="245"/>
      <c r="C364" s="246"/>
      <c r="D364" s="236" t="s">
        <v>201</v>
      </c>
      <c r="E364" s="247" t="s">
        <v>1</v>
      </c>
      <c r="F364" s="248" t="s">
        <v>631</v>
      </c>
      <c r="G364" s="246"/>
      <c r="H364" s="249">
        <v>33.799999999999997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201</v>
      </c>
      <c r="AU364" s="255" t="s">
        <v>92</v>
      </c>
      <c r="AV364" s="14" t="s">
        <v>92</v>
      </c>
      <c r="AW364" s="14" t="s">
        <v>38</v>
      </c>
      <c r="AX364" s="14" t="s">
        <v>82</v>
      </c>
      <c r="AY364" s="255" t="s">
        <v>193</v>
      </c>
    </row>
    <row r="365" s="14" customFormat="1">
      <c r="A365" s="14"/>
      <c r="B365" s="245"/>
      <c r="C365" s="246"/>
      <c r="D365" s="236" t="s">
        <v>201</v>
      </c>
      <c r="E365" s="247" t="s">
        <v>1</v>
      </c>
      <c r="F365" s="248" t="s">
        <v>632</v>
      </c>
      <c r="G365" s="246"/>
      <c r="H365" s="249">
        <v>15.4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201</v>
      </c>
      <c r="AU365" s="255" t="s">
        <v>92</v>
      </c>
      <c r="AV365" s="14" t="s">
        <v>92</v>
      </c>
      <c r="AW365" s="14" t="s">
        <v>38</v>
      </c>
      <c r="AX365" s="14" t="s">
        <v>82</v>
      </c>
      <c r="AY365" s="255" t="s">
        <v>193</v>
      </c>
    </row>
    <row r="366" s="14" customFormat="1">
      <c r="A366" s="14"/>
      <c r="B366" s="245"/>
      <c r="C366" s="246"/>
      <c r="D366" s="236" t="s">
        <v>201</v>
      </c>
      <c r="E366" s="247" t="s">
        <v>1</v>
      </c>
      <c r="F366" s="248" t="s">
        <v>633</v>
      </c>
      <c r="G366" s="246"/>
      <c r="H366" s="249">
        <v>10.699999999999999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201</v>
      </c>
      <c r="AU366" s="255" t="s">
        <v>92</v>
      </c>
      <c r="AV366" s="14" t="s">
        <v>92</v>
      </c>
      <c r="AW366" s="14" t="s">
        <v>38</v>
      </c>
      <c r="AX366" s="14" t="s">
        <v>82</v>
      </c>
      <c r="AY366" s="255" t="s">
        <v>193</v>
      </c>
    </row>
    <row r="367" s="14" customFormat="1">
      <c r="A367" s="14"/>
      <c r="B367" s="245"/>
      <c r="C367" s="246"/>
      <c r="D367" s="236" t="s">
        <v>201</v>
      </c>
      <c r="E367" s="247" t="s">
        <v>1</v>
      </c>
      <c r="F367" s="248" t="s">
        <v>634</v>
      </c>
      <c r="G367" s="246"/>
      <c r="H367" s="249">
        <v>23.199999999999999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201</v>
      </c>
      <c r="AU367" s="255" t="s">
        <v>92</v>
      </c>
      <c r="AV367" s="14" t="s">
        <v>92</v>
      </c>
      <c r="AW367" s="14" t="s">
        <v>38</v>
      </c>
      <c r="AX367" s="14" t="s">
        <v>82</v>
      </c>
      <c r="AY367" s="255" t="s">
        <v>193</v>
      </c>
    </row>
    <row r="368" s="15" customFormat="1">
      <c r="A368" s="15"/>
      <c r="B368" s="256"/>
      <c r="C368" s="257"/>
      <c r="D368" s="236" t="s">
        <v>201</v>
      </c>
      <c r="E368" s="258" t="s">
        <v>1</v>
      </c>
      <c r="F368" s="259" t="s">
        <v>234</v>
      </c>
      <c r="G368" s="257"/>
      <c r="H368" s="260">
        <v>110.8</v>
      </c>
      <c r="I368" s="261"/>
      <c r="J368" s="257"/>
      <c r="K368" s="257"/>
      <c r="L368" s="262"/>
      <c r="M368" s="263"/>
      <c r="N368" s="264"/>
      <c r="O368" s="264"/>
      <c r="P368" s="264"/>
      <c r="Q368" s="264"/>
      <c r="R368" s="264"/>
      <c r="S368" s="264"/>
      <c r="T368" s="26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6" t="s">
        <v>201</v>
      </c>
      <c r="AU368" s="266" t="s">
        <v>92</v>
      </c>
      <c r="AV368" s="15" t="s">
        <v>118</v>
      </c>
      <c r="AW368" s="15" t="s">
        <v>38</v>
      </c>
      <c r="AX368" s="15" t="s">
        <v>90</v>
      </c>
      <c r="AY368" s="266" t="s">
        <v>193</v>
      </c>
    </row>
    <row r="369" s="2" customFormat="1" ht="24.15" customHeight="1">
      <c r="A369" s="39"/>
      <c r="B369" s="40"/>
      <c r="C369" s="221" t="s">
        <v>644</v>
      </c>
      <c r="D369" s="221" t="s">
        <v>195</v>
      </c>
      <c r="E369" s="222" t="s">
        <v>645</v>
      </c>
      <c r="F369" s="223" t="s">
        <v>646</v>
      </c>
      <c r="G369" s="224" t="s">
        <v>218</v>
      </c>
      <c r="H369" s="225">
        <v>1504.7000000000001</v>
      </c>
      <c r="I369" s="226"/>
      <c r="J369" s="227">
        <f>ROUND(I369*H369,2)</f>
        <v>0</v>
      </c>
      <c r="K369" s="223" t="s">
        <v>212</v>
      </c>
      <c r="L369" s="45"/>
      <c r="M369" s="228" t="s">
        <v>1</v>
      </c>
      <c r="N369" s="229" t="s">
        <v>47</v>
      </c>
      <c r="O369" s="92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118</v>
      </c>
      <c r="AT369" s="232" t="s">
        <v>195</v>
      </c>
      <c r="AU369" s="232" t="s">
        <v>92</v>
      </c>
      <c r="AY369" s="17" t="s">
        <v>193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7" t="s">
        <v>90</v>
      </c>
      <c r="BK369" s="233">
        <f>ROUND(I369*H369,2)</f>
        <v>0</v>
      </c>
      <c r="BL369" s="17" t="s">
        <v>118</v>
      </c>
      <c r="BM369" s="232" t="s">
        <v>647</v>
      </c>
    </row>
    <row r="370" s="13" customFormat="1">
      <c r="A370" s="13"/>
      <c r="B370" s="234"/>
      <c r="C370" s="235"/>
      <c r="D370" s="236" t="s">
        <v>201</v>
      </c>
      <c r="E370" s="237" t="s">
        <v>1</v>
      </c>
      <c r="F370" s="238" t="s">
        <v>648</v>
      </c>
      <c r="G370" s="235"/>
      <c r="H370" s="237" t="s">
        <v>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201</v>
      </c>
      <c r="AU370" s="244" t="s">
        <v>92</v>
      </c>
      <c r="AV370" s="13" t="s">
        <v>90</v>
      </c>
      <c r="AW370" s="13" t="s">
        <v>38</v>
      </c>
      <c r="AX370" s="13" t="s">
        <v>82</v>
      </c>
      <c r="AY370" s="244" t="s">
        <v>193</v>
      </c>
    </row>
    <row r="371" s="14" customFormat="1">
      <c r="A371" s="14"/>
      <c r="B371" s="245"/>
      <c r="C371" s="246"/>
      <c r="D371" s="236" t="s">
        <v>201</v>
      </c>
      <c r="E371" s="247" t="s">
        <v>1</v>
      </c>
      <c r="F371" s="248" t="s">
        <v>103</v>
      </c>
      <c r="G371" s="246"/>
      <c r="H371" s="249">
        <v>1504.7000000000001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201</v>
      </c>
      <c r="AU371" s="255" t="s">
        <v>92</v>
      </c>
      <c r="AV371" s="14" t="s">
        <v>92</v>
      </c>
      <c r="AW371" s="14" t="s">
        <v>38</v>
      </c>
      <c r="AX371" s="14" t="s">
        <v>90</v>
      </c>
      <c r="AY371" s="255" t="s">
        <v>193</v>
      </c>
    </row>
    <row r="372" s="2" customFormat="1" ht="24.15" customHeight="1">
      <c r="A372" s="39"/>
      <c r="B372" s="40"/>
      <c r="C372" s="221" t="s">
        <v>649</v>
      </c>
      <c r="D372" s="221" t="s">
        <v>195</v>
      </c>
      <c r="E372" s="222" t="s">
        <v>650</v>
      </c>
      <c r="F372" s="223" t="s">
        <v>651</v>
      </c>
      <c r="G372" s="224" t="s">
        <v>218</v>
      </c>
      <c r="H372" s="225">
        <v>1504.7000000000001</v>
      </c>
      <c r="I372" s="226"/>
      <c r="J372" s="227">
        <f>ROUND(I372*H372,2)</f>
        <v>0</v>
      </c>
      <c r="K372" s="223" t="s">
        <v>212</v>
      </c>
      <c r="L372" s="45"/>
      <c r="M372" s="228" t="s">
        <v>1</v>
      </c>
      <c r="N372" s="229" t="s">
        <v>47</v>
      </c>
      <c r="O372" s="92"/>
      <c r="P372" s="230">
        <f>O372*H372</f>
        <v>0</v>
      </c>
      <c r="Q372" s="230">
        <v>6.0000000000000002E-05</v>
      </c>
      <c r="R372" s="230">
        <f>Q372*H372</f>
        <v>0.090282000000000001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118</v>
      </c>
      <c r="AT372" s="232" t="s">
        <v>195</v>
      </c>
      <c r="AU372" s="232" t="s">
        <v>92</v>
      </c>
      <c r="AY372" s="17" t="s">
        <v>193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7" t="s">
        <v>90</v>
      </c>
      <c r="BK372" s="233">
        <f>ROUND(I372*H372,2)</f>
        <v>0</v>
      </c>
      <c r="BL372" s="17" t="s">
        <v>118</v>
      </c>
      <c r="BM372" s="232" t="s">
        <v>652</v>
      </c>
    </row>
    <row r="373" s="14" customFormat="1">
      <c r="A373" s="14"/>
      <c r="B373" s="245"/>
      <c r="C373" s="246"/>
      <c r="D373" s="236" t="s">
        <v>201</v>
      </c>
      <c r="E373" s="247" t="s">
        <v>1</v>
      </c>
      <c r="F373" s="248" t="s">
        <v>103</v>
      </c>
      <c r="G373" s="246"/>
      <c r="H373" s="249">
        <v>1504.7000000000001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201</v>
      </c>
      <c r="AU373" s="255" t="s">
        <v>92</v>
      </c>
      <c r="AV373" s="14" t="s">
        <v>92</v>
      </c>
      <c r="AW373" s="14" t="s">
        <v>38</v>
      </c>
      <c r="AX373" s="14" t="s">
        <v>90</v>
      </c>
      <c r="AY373" s="255" t="s">
        <v>193</v>
      </c>
    </row>
    <row r="374" s="2" customFormat="1" ht="24.15" customHeight="1">
      <c r="A374" s="39"/>
      <c r="B374" s="40"/>
      <c r="C374" s="221" t="s">
        <v>653</v>
      </c>
      <c r="D374" s="221" t="s">
        <v>195</v>
      </c>
      <c r="E374" s="222" t="s">
        <v>654</v>
      </c>
      <c r="F374" s="223" t="s">
        <v>655</v>
      </c>
      <c r="G374" s="224" t="s">
        <v>468</v>
      </c>
      <c r="H374" s="225">
        <v>1</v>
      </c>
      <c r="I374" s="226"/>
      <c r="J374" s="227">
        <f>ROUND(I374*H374,2)</f>
        <v>0</v>
      </c>
      <c r="K374" s="223" t="s">
        <v>212</v>
      </c>
      <c r="L374" s="45"/>
      <c r="M374" s="228" t="s">
        <v>1</v>
      </c>
      <c r="N374" s="229" t="s">
        <v>47</v>
      </c>
      <c r="O374" s="92"/>
      <c r="P374" s="230">
        <f>O374*H374</f>
        <v>0</v>
      </c>
      <c r="Q374" s="230">
        <v>14.14974</v>
      </c>
      <c r="R374" s="230">
        <f>Q374*H374</f>
        <v>14.14974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118</v>
      </c>
      <c r="AT374" s="232" t="s">
        <v>195</v>
      </c>
      <c r="AU374" s="232" t="s">
        <v>92</v>
      </c>
      <c r="AY374" s="17" t="s">
        <v>193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7" t="s">
        <v>90</v>
      </c>
      <c r="BK374" s="233">
        <f>ROUND(I374*H374,2)</f>
        <v>0</v>
      </c>
      <c r="BL374" s="17" t="s">
        <v>118</v>
      </c>
      <c r="BM374" s="232" t="s">
        <v>656</v>
      </c>
    </row>
    <row r="375" s="2" customFormat="1" ht="24.15" customHeight="1">
      <c r="A375" s="39"/>
      <c r="B375" s="40"/>
      <c r="C375" s="221" t="s">
        <v>657</v>
      </c>
      <c r="D375" s="221" t="s">
        <v>195</v>
      </c>
      <c r="E375" s="222" t="s">
        <v>658</v>
      </c>
      <c r="F375" s="223" t="s">
        <v>659</v>
      </c>
      <c r="G375" s="224" t="s">
        <v>468</v>
      </c>
      <c r="H375" s="225">
        <v>1</v>
      </c>
      <c r="I375" s="226"/>
      <c r="J375" s="227">
        <f>ROUND(I375*H375,2)</f>
        <v>0</v>
      </c>
      <c r="K375" s="223" t="s">
        <v>212</v>
      </c>
      <c r="L375" s="45"/>
      <c r="M375" s="228" t="s">
        <v>1</v>
      </c>
      <c r="N375" s="229" t="s">
        <v>47</v>
      </c>
      <c r="O375" s="92"/>
      <c r="P375" s="230">
        <f>O375*H375</f>
        <v>0</v>
      </c>
      <c r="Q375" s="230">
        <v>9.2261500000000005</v>
      </c>
      <c r="R375" s="230">
        <f>Q375*H375</f>
        <v>9.2261500000000005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118</v>
      </c>
      <c r="AT375" s="232" t="s">
        <v>195</v>
      </c>
      <c r="AU375" s="232" t="s">
        <v>92</v>
      </c>
      <c r="AY375" s="17" t="s">
        <v>193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7" t="s">
        <v>90</v>
      </c>
      <c r="BK375" s="233">
        <f>ROUND(I375*H375,2)</f>
        <v>0</v>
      </c>
      <c r="BL375" s="17" t="s">
        <v>118</v>
      </c>
      <c r="BM375" s="232" t="s">
        <v>660</v>
      </c>
    </row>
    <row r="376" s="2" customFormat="1" ht="33" customHeight="1">
      <c r="A376" s="39"/>
      <c r="B376" s="40"/>
      <c r="C376" s="221" t="s">
        <v>661</v>
      </c>
      <c r="D376" s="221" t="s">
        <v>195</v>
      </c>
      <c r="E376" s="222" t="s">
        <v>662</v>
      </c>
      <c r="F376" s="223" t="s">
        <v>663</v>
      </c>
      <c r="G376" s="224" t="s">
        <v>198</v>
      </c>
      <c r="H376" s="225">
        <v>7443.7749999999996</v>
      </c>
      <c r="I376" s="226"/>
      <c r="J376" s="227">
        <f>ROUND(I376*H376,2)</f>
        <v>0</v>
      </c>
      <c r="K376" s="223" t="s">
        <v>212</v>
      </c>
      <c r="L376" s="45"/>
      <c r="M376" s="228" t="s">
        <v>1</v>
      </c>
      <c r="N376" s="229" t="s">
        <v>47</v>
      </c>
      <c r="O376" s="92"/>
      <c r="P376" s="230">
        <f>O376*H376</f>
        <v>0</v>
      </c>
      <c r="Q376" s="230">
        <v>0.00036000000000000002</v>
      </c>
      <c r="R376" s="230">
        <f>Q376*H376</f>
        <v>2.6797590000000002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118</v>
      </c>
      <c r="AT376" s="232" t="s">
        <v>195</v>
      </c>
      <c r="AU376" s="232" t="s">
        <v>92</v>
      </c>
      <c r="AY376" s="17" t="s">
        <v>193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7" t="s">
        <v>90</v>
      </c>
      <c r="BK376" s="233">
        <f>ROUND(I376*H376,2)</f>
        <v>0</v>
      </c>
      <c r="BL376" s="17" t="s">
        <v>118</v>
      </c>
      <c r="BM376" s="232" t="s">
        <v>664</v>
      </c>
    </row>
    <row r="377" s="14" customFormat="1">
      <c r="A377" s="14"/>
      <c r="B377" s="245"/>
      <c r="C377" s="246"/>
      <c r="D377" s="236" t="s">
        <v>201</v>
      </c>
      <c r="E377" s="247" t="s">
        <v>1</v>
      </c>
      <c r="F377" s="248" t="s">
        <v>150</v>
      </c>
      <c r="G377" s="246"/>
      <c r="H377" s="249">
        <v>7443.7749999999996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201</v>
      </c>
      <c r="AU377" s="255" t="s">
        <v>92</v>
      </c>
      <c r="AV377" s="14" t="s">
        <v>92</v>
      </c>
      <c r="AW377" s="14" t="s">
        <v>38</v>
      </c>
      <c r="AX377" s="14" t="s">
        <v>90</v>
      </c>
      <c r="AY377" s="255" t="s">
        <v>193</v>
      </c>
    </row>
    <row r="378" s="2" customFormat="1" ht="33" customHeight="1">
      <c r="A378" s="39"/>
      <c r="B378" s="40"/>
      <c r="C378" s="221" t="s">
        <v>665</v>
      </c>
      <c r="D378" s="221" t="s">
        <v>195</v>
      </c>
      <c r="E378" s="222" t="s">
        <v>666</v>
      </c>
      <c r="F378" s="223" t="s">
        <v>667</v>
      </c>
      <c r="G378" s="224" t="s">
        <v>218</v>
      </c>
      <c r="H378" s="225">
        <v>77.799999999999997</v>
      </c>
      <c r="I378" s="226"/>
      <c r="J378" s="227">
        <f>ROUND(I378*H378,2)</f>
        <v>0</v>
      </c>
      <c r="K378" s="223" t="s">
        <v>1</v>
      </c>
      <c r="L378" s="45"/>
      <c r="M378" s="228" t="s">
        <v>1</v>
      </c>
      <c r="N378" s="229" t="s">
        <v>47</v>
      </c>
      <c r="O378" s="92"/>
      <c r="P378" s="230">
        <f>O378*H378</f>
        <v>0</v>
      </c>
      <c r="Q378" s="230">
        <v>0.00060999999999999997</v>
      </c>
      <c r="R378" s="230">
        <f>Q378*H378</f>
        <v>0.047457999999999993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118</v>
      </c>
      <c r="AT378" s="232" t="s">
        <v>195</v>
      </c>
      <c r="AU378" s="232" t="s">
        <v>92</v>
      </c>
      <c r="AY378" s="17" t="s">
        <v>193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7" t="s">
        <v>90</v>
      </c>
      <c r="BK378" s="233">
        <f>ROUND(I378*H378,2)</f>
        <v>0</v>
      </c>
      <c r="BL378" s="17" t="s">
        <v>118</v>
      </c>
      <c r="BM378" s="232" t="s">
        <v>668</v>
      </c>
    </row>
    <row r="379" s="14" customFormat="1">
      <c r="A379" s="14"/>
      <c r="B379" s="245"/>
      <c r="C379" s="246"/>
      <c r="D379" s="236" t="s">
        <v>201</v>
      </c>
      <c r="E379" s="247" t="s">
        <v>1</v>
      </c>
      <c r="F379" s="248" t="s">
        <v>669</v>
      </c>
      <c r="G379" s="246"/>
      <c r="H379" s="249">
        <v>77.799999999999997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201</v>
      </c>
      <c r="AU379" s="255" t="s">
        <v>92</v>
      </c>
      <c r="AV379" s="14" t="s">
        <v>92</v>
      </c>
      <c r="AW379" s="14" t="s">
        <v>38</v>
      </c>
      <c r="AX379" s="14" t="s">
        <v>90</v>
      </c>
      <c r="AY379" s="255" t="s">
        <v>193</v>
      </c>
    </row>
    <row r="380" s="2" customFormat="1" ht="24.15" customHeight="1">
      <c r="A380" s="39"/>
      <c r="B380" s="40"/>
      <c r="C380" s="221" t="s">
        <v>670</v>
      </c>
      <c r="D380" s="221" t="s">
        <v>195</v>
      </c>
      <c r="E380" s="222" t="s">
        <v>671</v>
      </c>
      <c r="F380" s="223" t="s">
        <v>672</v>
      </c>
      <c r="G380" s="224" t="s">
        <v>218</v>
      </c>
      <c r="H380" s="225">
        <v>77.799999999999997</v>
      </c>
      <c r="I380" s="226"/>
      <c r="J380" s="227">
        <f>ROUND(I380*H380,2)</f>
        <v>0</v>
      </c>
      <c r="K380" s="223" t="s">
        <v>212</v>
      </c>
      <c r="L380" s="45"/>
      <c r="M380" s="228" t="s">
        <v>1</v>
      </c>
      <c r="N380" s="229" t="s">
        <v>47</v>
      </c>
      <c r="O380" s="92"/>
      <c r="P380" s="230">
        <f>O380*H380</f>
        <v>0</v>
      </c>
      <c r="Q380" s="230">
        <v>0</v>
      </c>
      <c r="R380" s="230">
        <f>Q380*H380</f>
        <v>0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118</v>
      </c>
      <c r="AT380" s="232" t="s">
        <v>195</v>
      </c>
      <c r="AU380" s="232" t="s">
        <v>92</v>
      </c>
      <c r="AY380" s="17" t="s">
        <v>193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7" t="s">
        <v>90</v>
      </c>
      <c r="BK380" s="233">
        <f>ROUND(I380*H380,2)</f>
        <v>0</v>
      </c>
      <c r="BL380" s="17" t="s">
        <v>118</v>
      </c>
      <c r="BM380" s="232" t="s">
        <v>673</v>
      </c>
    </row>
    <row r="381" s="14" customFormat="1">
      <c r="A381" s="14"/>
      <c r="B381" s="245"/>
      <c r="C381" s="246"/>
      <c r="D381" s="236" t="s">
        <v>201</v>
      </c>
      <c r="E381" s="247" t="s">
        <v>1</v>
      </c>
      <c r="F381" s="248" t="s">
        <v>674</v>
      </c>
      <c r="G381" s="246"/>
      <c r="H381" s="249">
        <v>77.799999999999997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201</v>
      </c>
      <c r="AU381" s="255" t="s">
        <v>92</v>
      </c>
      <c r="AV381" s="14" t="s">
        <v>92</v>
      </c>
      <c r="AW381" s="14" t="s">
        <v>38</v>
      </c>
      <c r="AX381" s="14" t="s">
        <v>90</v>
      </c>
      <c r="AY381" s="255" t="s">
        <v>193</v>
      </c>
    </row>
    <row r="382" s="2" customFormat="1" ht="24.15" customHeight="1">
      <c r="A382" s="39"/>
      <c r="B382" s="40"/>
      <c r="C382" s="221" t="s">
        <v>675</v>
      </c>
      <c r="D382" s="221" t="s">
        <v>195</v>
      </c>
      <c r="E382" s="222" t="s">
        <v>676</v>
      </c>
      <c r="F382" s="223" t="s">
        <v>677</v>
      </c>
      <c r="G382" s="224" t="s">
        <v>218</v>
      </c>
      <c r="H382" s="225">
        <v>3</v>
      </c>
      <c r="I382" s="226"/>
      <c r="J382" s="227">
        <f>ROUND(I382*H382,2)</f>
        <v>0</v>
      </c>
      <c r="K382" s="223" t="s">
        <v>212</v>
      </c>
      <c r="L382" s="45"/>
      <c r="M382" s="228" t="s">
        <v>1</v>
      </c>
      <c r="N382" s="229" t="s">
        <v>47</v>
      </c>
      <c r="O382" s="92"/>
      <c r="P382" s="230">
        <f>O382*H382</f>
        <v>0</v>
      </c>
      <c r="Q382" s="230">
        <v>0</v>
      </c>
      <c r="R382" s="230">
        <f>Q382*H382</f>
        <v>0</v>
      </c>
      <c r="S382" s="230">
        <v>0.025000000000000001</v>
      </c>
      <c r="T382" s="231">
        <f>S382*H382</f>
        <v>0.075000000000000011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118</v>
      </c>
      <c r="AT382" s="232" t="s">
        <v>195</v>
      </c>
      <c r="AU382" s="232" t="s">
        <v>92</v>
      </c>
      <c r="AY382" s="17" t="s">
        <v>193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7" t="s">
        <v>90</v>
      </c>
      <c r="BK382" s="233">
        <f>ROUND(I382*H382,2)</f>
        <v>0</v>
      </c>
      <c r="BL382" s="17" t="s">
        <v>118</v>
      </c>
      <c r="BM382" s="232" t="s">
        <v>678</v>
      </c>
    </row>
    <row r="383" s="14" customFormat="1">
      <c r="A383" s="14"/>
      <c r="B383" s="245"/>
      <c r="C383" s="246"/>
      <c r="D383" s="236" t="s">
        <v>201</v>
      </c>
      <c r="E383" s="247" t="s">
        <v>160</v>
      </c>
      <c r="F383" s="248" t="s">
        <v>679</v>
      </c>
      <c r="G383" s="246"/>
      <c r="H383" s="249">
        <v>3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201</v>
      </c>
      <c r="AU383" s="255" t="s">
        <v>92</v>
      </c>
      <c r="AV383" s="14" t="s">
        <v>92</v>
      </c>
      <c r="AW383" s="14" t="s">
        <v>38</v>
      </c>
      <c r="AX383" s="14" t="s">
        <v>90</v>
      </c>
      <c r="AY383" s="255" t="s">
        <v>193</v>
      </c>
    </row>
    <row r="384" s="2" customFormat="1" ht="24.15" customHeight="1">
      <c r="A384" s="39"/>
      <c r="B384" s="40"/>
      <c r="C384" s="221" t="s">
        <v>680</v>
      </c>
      <c r="D384" s="221" t="s">
        <v>195</v>
      </c>
      <c r="E384" s="222" t="s">
        <v>681</v>
      </c>
      <c r="F384" s="223" t="s">
        <v>682</v>
      </c>
      <c r="G384" s="224" t="s">
        <v>468</v>
      </c>
      <c r="H384" s="225">
        <v>3</v>
      </c>
      <c r="I384" s="226"/>
      <c r="J384" s="227">
        <f>ROUND(I384*H384,2)</f>
        <v>0</v>
      </c>
      <c r="K384" s="223" t="s">
        <v>1</v>
      </c>
      <c r="L384" s="45"/>
      <c r="M384" s="228" t="s">
        <v>1</v>
      </c>
      <c r="N384" s="229" t="s">
        <v>47</v>
      </c>
      <c r="O384" s="92"/>
      <c r="P384" s="230">
        <f>O384*H384</f>
        <v>0</v>
      </c>
      <c r="Q384" s="230">
        <v>0</v>
      </c>
      <c r="R384" s="230">
        <f>Q384*H384</f>
        <v>0</v>
      </c>
      <c r="S384" s="230">
        <v>0.082000000000000003</v>
      </c>
      <c r="T384" s="231">
        <f>S384*H384</f>
        <v>0.246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118</v>
      </c>
      <c r="AT384" s="232" t="s">
        <v>195</v>
      </c>
      <c r="AU384" s="232" t="s">
        <v>92</v>
      </c>
      <c r="AY384" s="17" t="s">
        <v>193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7" t="s">
        <v>90</v>
      </c>
      <c r="BK384" s="233">
        <f>ROUND(I384*H384,2)</f>
        <v>0</v>
      </c>
      <c r="BL384" s="17" t="s">
        <v>118</v>
      </c>
      <c r="BM384" s="232" t="s">
        <v>683</v>
      </c>
    </row>
    <row r="385" s="14" customFormat="1">
      <c r="A385" s="14"/>
      <c r="B385" s="245"/>
      <c r="C385" s="246"/>
      <c r="D385" s="236" t="s">
        <v>201</v>
      </c>
      <c r="E385" s="247" t="s">
        <v>115</v>
      </c>
      <c r="F385" s="248" t="s">
        <v>684</v>
      </c>
      <c r="G385" s="246"/>
      <c r="H385" s="249">
        <v>2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201</v>
      </c>
      <c r="AU385" s="255" t="s">
        <v>92</v>
      </c>
      <c r="AV385" s="14" t="s">
        <v>92</v>
      </c>
      <c r="AW385" s="14" t="s">
        <v>38</v>
      </c>
      <c r="AX385" s="14" t="s">
        <v>82</v>
      </c>
      <c r="AY385" s="255" t="s">
        <v>193</v>
      </c>
    </row>
    <row r="386" s="14" customFormat="1">
      <c r="A386" s="14"/>
      <c r="B386" s="245"/>
      <c r="C386" s="246"/>
      <c r="D386" s="236" t="s">
        <v>201</v>
      </c>
      <c r="E386" s="247" t="s">
        <v>685</v>
      </c>
      <c r="F386" s="248" t="s">
        <v>686</v>
      </c>
      <c r="G386" s="246"/>
      <c r="H386" s="249">
        <v>1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201</v>
      </c>
      <c r="AU386" s="255" t="s">
        <v>92</v>
      </c>
      <c r="AV386" s="14" t="s">
        <v>92</v>
      </c>
      <c r="AW386" s="14" t="s">
        <v>38</v>
      </c>
      <c r="AX386" s="14" t="s">
        <v>82</v>
      </c>
      <c r="AY386" s="255" t="s">
        <v>193</v>
      </c>
    </row>
    <row r="387" s="15" customFormat="1">
      <c r="A387" s="15"/>
      <c r="B387" s="256"/>
      <c r="C387" s="257"/>
      <c r="D387" s="236" t="s">
        <v>201</v>
      </c>
      <c r="E387" s="258" t="s">
        <v>1</v>
      </c>
      <c r="F387" s="259" t="s">
        <v>234</v>
      </c>
      <c r="G387" s="257"/>
      <c r="H387" s="260">
        <v>3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6" t="s">
        <v>201</v>
      </c>
      <c r="AU387" s="266" t="s">
        <v>92</v>
      </c>
      <c r="AV387" s="15" t="s">
        <v>118</v>
      </c>
      <c r="AW387" s="15" t="s">
        <v>38</v>
      </c>
      <c r="AX387" s="15" t="s">
        <v>90</v>
      </c>
      <c r="AY387" s="266" t="s">
        <v>193</v>
      </c>
    </row>
    <row r="388" s="2" customFormat="1" ht="24.15" customHeight="1">
      <c r="A388" s="39"/>
      <c r="B388" s="40"/>
      <c r="C388" s="221" t="s">
        <v>687</v>
      </c>
      <c r="D388" s="221" t="s">
        <v>195</v>
      </c>
      <c r="E388" s="222" t="s">
        <v>688</v>
      </c>
      <c r="F388" s="223" t="s">
        <v>689</v>
      </c>
      <c r="G388" s="224" t="s">
        <v>198</v>
      </c>
      <c r="H388" s="225">
        <v>32</v>
      </c>
      <c r="I388" s="226"/>
      <c r="J388" s="227">
        <f>ROUND(I388*H388,2)</f>
        <v>0</v>
      </c>
      <c r="K388" s="223" t="s">
        <v>199</v>
      </c>
      <c r="L388" s="45"/>
      <c r="M388" s="228" t="s">
        <v>1</v>
      </c>
      <c r="N388" s="229" t="s">
        <v>47</v>
      </c>
      <c r="O388" s="92"/>
      <c r="P388" s="230">
        <f>O388*H388</f>
        <v>0</v>
      </c>
      <c r="Q388" s="230">
        <v>0</v>
      </c>
      <c r="R388" s="230">
        <f>Q388*H388</f>
        <v>0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118</v>
      </c>
      <c r="AT388" s="232" t="s">
        <v>195</v>
      </c>
      <c r="AU388" s="232" t="s">
        <v>92</v>
      </c>
      <c r="AY388" s="17" t="s">
        <v>193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7" t="s">
        <v>90</v>
      </c>
      <c r="BK388" s="233">
        <f>ROUND(I388*H388,2)</f>
        <v>0</v>
      </c>
      <c r="BL388" s="17" t="s">
        <v>118</v>
      </c>
      <c r="BM388" s="232" t="s">
        <v>690</v>
      </c>
    </row>
    <row r="389" s="14" customFormat="1">
      <c r="A389" s="14"/>
      <c r="B389" s="245"/>
      <c r="C389" s="246"/>
      <c r="D389" s="236" t="s">
        <v>201</v>
      </c>
      <c r="E389" s="247" t="s">
        <v>1</v>
      </c>
      <c r="F389" s="248" t="s">
        <v>126</v>
      </c>
      <c r="G389" s="246"/>
      <c r="H389" s="249">
        <v>32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201</v>
      </c>
      <c r="AU389" s="255" t="s">
        <v>92</v>
      </c>
      <c r="AV389" s="14" t="s">
        <v>92</v>
      </c>
      <c r="AW389" s="14" t="s">
        <v>38</v>
      </c>
      <c r="AX389" s="14" t="s">
        <v>90</v>
      </c>
      <c r="AY389" s="255" t="s">
        <v>193</v>
      </c>
    </row>
    <row r="390" s="2" customFormat="1" ht="24.15" customHeight="1">
      <c r="A390" s="39"/>
      <c r="B390" s="40"/>
      <c r="C390" s="221" t="s">
        <v>691</v>
      </c>
      <c r="D390" s="221" t="s">
        <v>195</v>
      </c>
      <c r="E390" s="222" t="s">
        <v>692</v>
      </c>
      <c r="F390" s="223" t="s">
        <v>693</v>
      </c>
      <c r="G390" s="224" t="s">
        <v>303</v>
      </c>
      <c r="H390" s="225">
        <v>0.157</v>
      </c>
      <c r="I390" s="226"/>
      <c r="J390" s="227">
        <f>ROUND(I390*H390,2)</f>
        <v>0</v>
      </c>
      <c r="K390" s="223" t="s">
        <v>212</v>
      </c>
      <c r="L390" s="45"/>
      <c r="M390" s="228" t="s">
        <v>1</v>
      </c>
      <c r="N390" s="229" t="s">
        <v>47</v>
      </c>
      <c r="O390" s="92"/>
      <c r="P390" s="230">
        <f>O390*H390</f>
        <v>0</v>
      </c>
      <c r="Q390" s="230">
        <v>0</v>
      </c>
      <c r="R390" s="230">
        <f>Q390*H390</f>
        <v>0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118</v>
      </c>
      <c r="AT390" s="232" t="s">
        <v>195</v>
      </c>
      <c r="AU390" s="232" t="s">
        <v>92</v>
      </c>
      <c r="AY390" s="17" t="s">
        <v>193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7" t="s">
        <v>90</v>
      </c>
      <c r="BK390" s="233">
        <f>ROUND(I390*H390,2)</f>
        <v>0</v>
      </c>
      <c r="BL390" s="17" t="s">
        <v>118</v>
      </c>
      <c r="BM390" s="232" t="s">
        <v>694</v>
      </c>
    </row>
    <row r="391" s="14" customFormat="1">
      <c r="A391" s="14"/>
      <c r="B391" s="245"/>
      <c r="C391" s="246"/>
      <c r="D391" s="236" t="s">
        <v>201</v>
      </c>
      <c r="E391" s="247" t="s">
        <v>1</v>
      </c>
      <c r="F391" s="248" t="s">
        <v>695</v>
      </c>
      <c r="G391" s="246"/>
      <c r="H391" s="249">
        <v>0.157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201</v>
      </c>
      <c r="AU391" s="255" t="s">
        <v>92</v>
      </c>
      <c r="AV391" s="14" t="s">
        <v>92</v>
      </c>
      <c r="AW391" s="14" t="s">
        <v>38</v>
      </c>
      <c r="AX391" s="14" t="s">
        <v>90</v>
      </c>
      <c r="AY391" s="255" t="s">
        <v>193</v>
      </c>
    </row>
    <row r="392" s="2" customFormat="1" ht="21.75" customHeight="1">
      <c r="A392" s="39"/>
      <c r="B392" s="40"/>
      <c r="C392" s="221" t="s">
        <v>696</v>
      </c>
      <c r="D392" s="221" t="s">
        <v>195</v>
      </c>
      <c r="E392" s="222" t="s">
        <v>697</v>
      </c>
      <c r="F392" s="223" t="s">
        <v>698</v>
      </c>
      <c r="G392" s="224" t="s">
        <v>303</v>
      </c>
      <c r="H392" s="225">
        <v>128.358</v>
      </c>
      <c r="I392" s="226"/>
      <c r="J392" s="227">
        <f>ROUND(I392*H392,2)</f>
        <v>0</v>
      </c>
      <c r="K392" s="223" t="s">
        <v>199</v>
      </c>
      <c r="L392" s="45"/>
      <c r="M392" s="228" t="s">
        <v>1</v>
      </c>
      <c r="N392" s="229" t="s">
        <v>47</v>
      </c>
      <c r="O392" s="92"/>
      <c r="P392" s="230">
        <f>O392*H392</f>
        <v>0</v>
      </c>
      <c r="Q392" s="230">
        <v>0</v>
      </c>
      <c r="R392" s="230">
        <f>Q392*H392</f>
        <v>0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118</v>
      </c>
      <c r="AT392" s="232" t="s">
        <v>195</v>
      </c>
      <c r="AU392" s="232" t="s">
        <v>92</v>
      </c>
      <c r="AY392" s="17" t="s">
        <v>193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7" t="s">
        <v>90</v>
      </c>
      <c r="BK392" s="233">
        <f>ROUND(I392*H392,2)</f>
        <v>0</v>
      </c>
      <c r="BL392" s="17" t="s">
        <v>118</v>
      </c>
      <c r="BM392" s="232" t="s">
        <v>699</v>
      </c>
    </row>
    <row r="393" s="13" customFormat="1">
      <c r="A393" s="13"/>
      <c r="B393" s="234"/>
      <c r="C393" s="235"/>
      <c r="D393" s="236" t="s">
        <v>201</v>
      </c>
      <c r="E393" s="237" t="s">
        <v>1</v>
      </c>
      <c r="F393" s="238" t="s">
        <v>283</v>
      </c>
      <c r="G393" s="235"/>
      <c r="H393" s="237" t="s">
        <v>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201</v>
      </c>
      <c r="AU393" s="244" t="s">
        <v>92</v>
      </c>
      <c r="AV393" s="13" t="s">
        <v>90</v>
      </c>
      <c r="AW393" s="13" t="s">
        <v>38</v>
      </c>
      <c r="AX393" s="13" t="s">
        <v>82</v>
      </c>
      <c r="AY393" s="244" t="s">
        <v>193</v>
      </c>
    </row>
    <row r="394" s="13" customFormat="1">
      <c r="A394" s="13"/>
      <c r="B394" s="234"/>
      <c r="C394" s="235"/>
      <c r="D394" s="236" t="s">
        <v>201</v>
      </c>
      <c r="E394" s="237" t="s">
        <v>1</v>
      </c>
      <c r="F394" s="238" t="s">
        <v>284</v>
      </c>
      <c r="G394" s="235"/>
      <c r="H394" s="237" t="s">
        <v>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201</v>
      </c>
      <c r="AU394" s="244" t="s">
        <v>92</v>
      </c>
      <c r="AV394" s="13" t="s">
        <v>90</v>
      </c>
      <c r="AW394" s="13" t="s">
        <v>38</v>
      </c>
      <c r="AX394" s="13" t="s">
        <v>82</v>
      </c>
      <c r="AY394" s="244" t="s">
        <v>193</v>
      </c>
    </row>
    <row r="395" s="14" customFormat="1">
      <c r="A395" s="14"/>
      <c r="B395" s="245"/>
      <c r="C395" s="246"/>
      <c r="D395" s="236" t="s">
        <v>201</v>
      </c>
      <c r="E395" s="247" t="s">
        <v>1</v>
      </c>
      <c r="F395" s="248" t="s">
        <v>700</v>
      </c>
      <c r="G395" s="246"/>
      <c r="H395" s="249">
        <v>125.17700000000001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201</v>
      </c>
      <c r="AU395" s="255" t="s">
        <v>92</v>
      </c>
      <c r="AV395" s="14" t="s">
        <v>92</v>
      </c>
      <c r="AW395" s="14" t="s">
        <v>38</v>
      </c>
      <c r="AX395" s="14" t="s">
        <v>82</v>
      </c>
      <c r="AY395" s="255" t="s">
        <v>193</v>
      </c>
    </row>
    <row r="396" s="14" customFormat="1">
      <c r="A396" s="14"/>
      <c r="B396" s="245"/>
      <c r="C396" s="246"/>
      <c r="D396" s="236" t="s">
        <v>201</v>
      </c>
      <c r="E396" s="247" t="s">
        <v>1</v>
      </c>
      <c r="F396" s="248" t="s">
        <v>701</v>
      </c>
      <c r="G396" s="246"/>
      <c r="H396" s="249">
        <v>3.181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201</v>
      </c>
      <c r="AU396" s="255" t="s">
        <v>92</v>
      </c>
      <c r="AV396" s="14" t="s">
        <v>92</v>
      </c>
      <c r="AW396" s="14" t="s">
        <v>38</v>
      </c>
      <c r="AX396" s="14" t="s">
        <v>82</v>
      </c>
      <c r="AY396" s="255" t="s">
        <v>193</v>
      </c>
    </row>
    <row r="397" s="15" customFormat="1">
      <c r="A397" s="15"/>
      <c r="B397" s="256"/>
      <c r="C397" s="257"/>
      <c r="D397" s="236" t="s">
        <v>201</v>
      </c>
      <c r="E397" s="258" t="s">
        <v>132</v>
      </c>
      <c r="F397" s="259" t="s">
        <v>234</v>
      </c>
      <c r="G397" s="257"/>
      <c r="H397" s="260">
        <v>128.358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6" t="s">
        <v>201</v>
      </c>
      <c r="AU397" s="266" t="s">
        <v>92</v>
      </c>
      <c r="AV397" s="15" t="s">
        <v>118</v>
      </c>
      <c r="AW397" s="15" t="s">
        <v>38</v>
      </c>
      <c r="AX397" s="15" t="s">
        <v>90</v>
      </c>
      <c r="AY397" s="266" t="s">
        <v>193</v>
      </c>
    </row>
    <row r="398" s="2" customFormat="1" ht="24.15" customHeight="1">
      <c r="A398" s="39"/>
      <c r="B398" s="40"/>
      <c r="C398" s="221" t="s">
        <v>702</v>
      </c>
      <c r="D398" s="221" t="s">
        <v>195</v>
      </c>
      <c r="E398" s="222" t="s">
        <v>703</v>
      </c>
      <c r="F398" s="223" t="s">
        <v>704</v>
      </c>
      <c r="G398" s="224" t="s">
        <v>303</v>
      </c>
      <c r="H398" s="225">
        <v>2438.8020000000001</v>
      </c>
      <c r="I398" s="226"/>
      <c r="J398" s="227">
        <f>ROUND(I398*H398,2)</f>
        <v>0</v>
      </c>
      <c r="K398" s="223" t="s">
        <v>199</v>
      </c>
      <c r="L398" s="45"/>
      <c r="M398" s="228" t="s">
        <v>1</v>
      </c>
      <c r="N398" s="229" t="s">
        <v>47</v>
      </c>
      <c r="O398" s="92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118</v>
      </c>
      <c r="AT398" s="232" t="s">
        <v>195</v>
      </c>
      <c r="AU398" s="232" t="s">
        <v>92</v>
      </c>
      <c r="AY398" s="17" t="s">
        <v>193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7" t="s">
        <v>90</v>
      </c>
      <c r="BK398" s="233">
        <f>ROUND(I398*H398,2)</f>
        <v>0</v>
      </c>
      <c r="BL398" s="17" t="s">
        <v>118</v>
      </c>
      <c r="BM398" s="232" t="s">
        <v>705</v>
      </c>
    </row>
    <row r="399" s="13" customFormat="1">
      <c r="A399" s="13"/>
      <c r="B399" s="234"/>
      <c r="C399" s="235"/>
      <c r="D399" s="236" t="s">
        <v>201</v>
      </c>
      <c r="E399" s="237" t="s">
        <v>1</v>
      </c>
      <c r="F399" s="238" t="s">
        <v>283</v>
      </c>
      <c r="G399" s="235"/>
      <c r="H399" s="237" t="s">
        <v>1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201</v>
      </c>
      <c r="AU399" s="244" t="s">
        <v>92</v>
      </c>
      <c r="AV399" s="13" t="s">
        <v>90</v>
      </c>
      <c r="AW399" s="13" t="s">
        <v>38</v>
      </c>
      <c r="AX399" s="13" t="s">
        <v>82</v>
      </c>
      <c r="AY399" s="244" t="s">
        <v>193</v>
      </c>
    </row>
    <row r="400" s="13" customFormat="1">
      <c r="A400" s="13"/>
      <c r="B400" s="234"/>
      <c r="C400" s="235"/>
      <c r="D400" s="236" t="s">
        <v>201</v>
      </c>
      <c r="E400" s="237" t="s">
        <v>1</v>
      </c>
      <c r="F400" s="238" t="s">
        <v>284</v>
      </c>
      <c r="G400" s="235"/>
      <c r="H400" s="237" t="s">
        <v>1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201</v>
      </c>
      <c r="AU400" s="244" t="s">
        <v>92</v>
      </c>
      <c r="AV400" s="13" t="s">
        <v>90</v>
      </c>
      <c r="AW400" s="13" t="s">
        <v>38</v>
      </c>
      <c r="AX400" s="13" t="s">
        <v>82</v>
      </c>
      <c r="AY400" s="244" t="s">
        <v>193</v>
      </c>
    </row>
    <row r="401" s="14" customFormat="1">
      <c r="A401" s="14"/>
      <c r="B401" s="245"/>
      <c r="C401" s="246"/>
      <c r="D401" s="236" t="s">
        <v>201</v>
      </c>
      <c r="E401" s="247" t="s">
        <v>1</v>
      </c>
      <c r="F401" s="248" t="s">
        <v>706</v>
      </c>
      <c r="G401" s="246"/>
      <c r="H401" s="249">
        <v>2438.8020000000001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201</v>
      </c>
      <c r="AU401" s="255" t="s">
        <v>92</v>
      </c>
      <c r="AV401" s="14" t="s">
        <v>92</v>
      </c>
      <c r="AW401" s="14" t="s">
        <v>38</v>
      </c>
      <c r="AX401" s="14" t="s">
        <v>90</v>
      </c>
      <c r="AY401" s="255" t="s">
        <v>193</v>
      </c>
    </row>
    <row r="402" s="2" customFormat="1" ht="16.5" customHeight="1">
      <c r="A402" s="39"/>
      <c r="B402" s="40"/>
      <c r="C402" s="221" t="s">
        <v>707</v>
      </c>
      <c r="D402" s="221" t="s">
        <v>195</v>
      </c>
      <c r="E402" s="222" t="s">
        <v>708</v>
      </c>
      <c r="F402" s="223" t="s">
        <v>709</v>
      </c>
      <c r="G402" s="224" t="s">
        <v>303</v>
      </c>
      <c r="H402" s="225">
        <v>0.96399999999999997</v>
      </c>
      <c r="I402" s="226"/>
      <c r="J402" s="227">
        <f>ROUND(I402*H402,2)</f>
        <v>0</v>
      </c>
      <c r="K402" s="223" t="s">
        <v>199</v>
      </c>
      <c r="L402" s="45"/>
      <c r="M402" s="228" t="s">
        <v>1</v>
      </c>
      <c r="N402" s="229" t="s">
        <v>47</v>
      </c>
      <c r="O402" s="92"/>
      <c r="P402" s="230">
        <f>O402*H402</f>
        <v>0</v>
      </c>
      <c r="Q402" s="230">
        <v>0</v>
      </c>
      <c r="R402" s="230">
        <f>Q402*H402</f>
        <v>0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118</v>
      </c>
      <c r="AT402" s="232" t="s">
        <v>195</v>
      </c>
      <c r="AU402" s="232" t="s">
        <v>92</v>
      </c>
      <c r="AY402" s="17" t="s">
        <v>193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7" t="s">
        <v>90</v>
      </c>
      <c r="BK402" s="233">
        <f>ROUND(I402*H402,2)</f>
        <v>0</v>
      </c>
      <c r="BL402" s="17" t="s">
        <v>118</v>
      </c>
      <c r="BM402" s="232" t="s">
        <v>710</v>
      </c>
    </row>
    <row r="403" s="14" customFormat="1">
      <c r="A403" s="14"/>
      <c r="B403" s="245"/>
      <c r="C403" s="246"/>
      <c r="D403" s="236" t="s">
        <v>201</v>
      </c>
      <c r="E403" s="247" t="s">
        <v>130</v>
      </c>
      <c r="F403" s="248" t="s">
        <v>711</v>
      </c>
      <c r="G403" s="246"/>
      <c r="H403" s="249">
        <v>0.96399999999999997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201</v>
      </c>
      <c r="AU403" s="255" t="s">
        <v>92</v>
      </c>
      <c r="AV403" s="14" t="s">
        <v>92</v>
      </c>
      <c r="AW403" s="14" t="s">
        <v>38</v>
      </c>
      <c r="AX403" s="14" t="s">
        <v>90</v>
      </c>
      <c r="AY403" s="255" t="s">
        <v>193</v>
      </c>
    </row>
    <row r="404" s="2" customFormat="1" ht="24.15" customHeight="1">
      <c r="A404" s="39"/>
      <c r="B404" s="40"/>
      <c r="C404" s="221" t="s">
        <v>712</v>
      </c>
      <c r="D404" s="221" t="s">
        <v>195</v>
      </c>
      <c r="E404" s="222" t="s">
        <v>713</v>
      </c>
      <c r="F404" s="223" t="s">
        <v>714</v>
      </c>
      <c r="G404" s="224" t="s">
        <v>303</v>
      </c>
      <c r="H404" s="225">
        <v>18.315999999999999</v>
      </c>
      <c r="I404" s="226"/>
      <c r="J404" s="227">
        <f>ROUND(I404*H404,2)</f>
        <v>0</v>
      </c>
      <c r="K404" s="223" t="s">
        <v>199</v>
      </c>
      <c r="L404" s="45"/>
      <c r="M404" s="228" t="s">
        <v>1</v>
      </c>
      <c r="N404" s="229" t="s">
        <v>47</v>
      </c>
      <c r="O404" s="92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118</v>
      </c>
      <c r="AT404" s="232" t="s">
        <v>195</v>
      </c>
      <c r="AU404" s="232" t="s">
        <v>92</v>
      </c>
      <c r="AY404" s="17" t="s">
        <v>193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7" t="s">
        <v>90</v>
      </c>
      <c r="BK404" s="233">
        <f>ROUND(I404*H404,2)</f>
        <v>0</v>
      </c>
      <c r="BL404" s="17" t="s">
        <v>118</v>
      </c>
      <c r="BM404" s="232" t="s">
        <v>715</v>
      </c>
    </row>
    <row r="405" s="13" customFormat="1">
      <c r="A405" s="13"/>
      <c r="B405" s="234"/>
      <c r="C405" s="235"/>
      <c r="D405" s="236" t="s">
        <v>201</v>
      </c>
      <c r="E405" s="237" t="s">
        <v>1</v>
      </c>
      <c r="F405" s="238" t="s">
        <v>283</v>
      </c>
      <c r="G405" s="235"/>
      <c r="H405" s="237" t="s">
        <v>1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201</v>
      </c>
      <c r="AU405" s="244" t="s">
        <v>92</v>
      </c>
      <c r="AV405" s="13" t="s">
        <v>90</v>
      </c>
      <c r="AW405" s="13" t="s">
        <v>38</v>
      </c>
      <c r="AX405" s="13" t="s">
        <v>82</v>
      </c>
      <c r="AY405" s="244" t="s">
        <v>193</v>
      </c>
    </row>
    <row r="406" s="13" customFormat="1">
      <c r="A406" s="13"/>
      <c r="B406" s="234"/>
      <c r="C406" s="235"/>
      <c r="D406" s="236" t="s">
        <v>201</v>
      </c>
      <c r="E406" s="237" t="s">
        <v>1</v>
      </c>
      <c r="F406" s="238" t="s">
        <v>284</v>
      </c>
      <c r="G406" s="235"/>
      <c r="H406" s="237" t="s">
        <v>1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201</v>
      </c>
      <c r="AU406" s="244" t="s">
        <v>92</v>
      </c>
      <c r="AV406" s="13" t="s">
        <v>90</v>
      </c>
      <c r="AW406" s="13" t="s">
        <v>38</v>
      </c>
      <c r="AX406" s="13" t="s">
        <v>82</v>
      </c>
      <c r="AY406" s="244" t="s">
        <v>193</v>
      </c>
    </row>
    <row r="407" s="14" customFormat="1">
      <c r="A407" s="14"/>
      <c r="B407" s="245"/>
      <c r="C407" s="246"/>
      <c r="D407" s="236" t="s">
        <v>201</v>
      </c>
      <c r="E407" s="247" t="s">
        <v>1</v>
      </c>
      <c r="F407" s="248" t="s">
        <v>716</v>
      </c>
      <c r="G407" s="246"/>
      <c r="H407" s="249">
        <v>18.315999999999999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201</v>
      </c>
      <c r="AU407" s="255" t="s">
        <v>92</v>
      </c>
      <c r="AV407" s="14" t="s">
        <v>92</v>
      </c>
      <c r="AW407" s="14" t="s">
        <v>38</v>
      </c>
      <c r="AX407" s="14" t="s">
        <v>90</v>
      </c>
      <c r="AY407" s="255" t="s">
        <v>193</v>
      </c>
    </row>
    <row r="408" s="2" customFormat="1" ht="24.15" customHeight="1">
      <c r="A408" s="39"/>
      <c r="B408" s="40"/>
      <c r="C408" s="221" t="s">
        <v>717</v>
      </c>
      <c r="D408" s="221" t="s">
        <v>195</v>
      </c>
      <c r="E408" s="222" t="s">
        <v>718</v>
      </c>
      <c r="F408" s="223" t="s">
        <v>719</v>
      </c>
      <c r="G408" s="224" t="s">
        <v>303</v>
      </c>
      <c r="H408" s="225">
        <v>0.96399999999999997</v>
      </c>
      <c r="I408" s="226"/>
      <c r="J408" s="227">
        <f>ROUND(I408*H408,2)</f>
        <v>0</v>
      </c>
      <c r="K408" s="223" t="s">
        <v>199</v>
      </c>
      <c r="L408" s="45"/>
      <c r="M408" s="228" t="s">
        <v>1</v>
      </c>
      <c r="N408" s="229" t="s">
        <v>47</v>
      </c>
      <c r="O408" s="92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118</v>
      </c>
      <c r="AT408" s="232" t="s">
        <v>195</v>
      </c>
      <c r="AU408" s="232" t="s">
        <v>92</v>
      </c>
      <c r="AY408" s="17" t="s">
        <v>193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7" t="s">
        <v>90</v>
      </c>
      <c r="BK408" s="233">
        <f>ROUND(I408*H408,2)</f>
        <v>0</v>
      </c>
      <c r="BL408" s="17" t="s">
        <v>118</v>
      </c>
      <c r="BM408" s="232" t="s">
        <v>720</v>
      </c>
    </row>
    <row r="409" s="14" customFormat="1">
      <c r="A409" s="14"/>
      <c r="B409" s="245"/>
      <c r="C409" s="246"/>
      <c r="D409" s="236" t="s">
        <v>201</v>
      </c>
      <c r="E409" s="247" t="s">
        <v>1</v>
      </c>
      <c r="F409" s="248" t="s">
        <v>130</v>
      </c>
      <c r="G409" s="246"/>
      <c r="H409" s="249">
        <v>0.96399999999999997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201</v>
      </c>
      <c r="AU409" s="255" t="s">
        <v>92</v>
      </c>
      <c r="AV409" s="14" t="s">
        <v>92</v>
      </c>
      <c r="AW409" s="14" t="s">
        <v>38</v>
      </c>
      <c r="AX409" s="14" t="s">
        <v>90</v>
      </c>
      <c r="AY409" s="255" t="s">
        <v>193</v>
      </c>
    </row>
    <row r="410" s="2" customFormat="1" ht="37.8" customHeight="1">
      <c r="A410" s="39"/>
      <c r="B410" s="40"/>
      <c r="C410" s="221" t="s">
        <v>721</v>
      </c>
      <c r="D410" s="221" t="s">
        <v>195</v>
      </c>
      <c r="E410" s="222" t="s">
        <v>722</v>
      </c>
      <c r="F410" s="223" t="s">
        <v>723</v>
      </c>
      <c r="G410" s="224" t="s">
        <v>303</v>
      </c>
      <c r="H410" s="225">
        <v>133.95500000000001</v>
      </c>
      <c r="I410" s="226"/>
      <c r="J410" s="227">
        <f>ROUND(I410*H410,2)</f>
        <v>0</v>
      </c>
      <c r="K410" s="223" t="s">
        <v>212</v>
      </c>
      <c r="L410" s="45"/>
      <c r="M410" s="228" t="s">
        <v>1</v>
      </c>
      <c r="N410" s="229" t="s">
        <v>47</v>
      </c>
      <c r="O410" s="92"/>
      <c r="P410" s="230">
        <f>O410*H410</f>
        <v>0</v>
      </c>
      <c r="Q410" s="230">
        <v>0</v>
      </c>
      <c r="R410" s="230">
        <f>Q410*H410</f>
        <v>0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118</v>
      </c>
      <c r="AT410" s="232" t="s">
        <v>195</v>
      </c>
      <c r="AU410" s="232" t="s">
        <v>92</v>
      </c>
      <c r="AY410" s="17" t="s">
        <v>193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7" t="s">
        <v>90</v>
      </c>
      <c r="BK410" s="233">
        <f>ROUND(I410*H410,2)</f>
        <v>0</v>
      </c>
      <c r="BL410" s="17" t="s">
        <v>118</v>
      </c>
      <c r="BM410" s="232" t="s">
        <v>724</v>
      </c>
    </row>
    <row r="411" s="14" customFormat="1">
      <c r="A411" s="14"/>
      <c r="B411" s="245"/>
      <c r="C411" s="246"/>
      <c r="D411" s="236" t="s">
        <v>201</v>
      </c>
      <c r="E411" s="247" t="s">
        <v>1</v>
      </c>
      <c r="F411" s="248" t="s">
        <v>725</v>
      </c>
      <c r="G411" s="246"/>
      <c r="H411" s="249">
        <v>5.5970000000000004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201</v>
      </c>
      <c r="AU411" s="255" t="s">
        <v>92</v>
      </c>
      <c r="AV411" s="14" t="s">
        <v>92</v>
      </c>
      <c r="AW411" s="14" t="s">
        <v>38</v>
      </c>
      <c r="AX411" s="14" t="s">
        <v>82</v>
      </c>
      <c r="AY411" s="255" t="s">
        <v>193</v>
      </c>
    </row>
    <row r="412" s="14" customFormat="1">
      <c r="A412" s="14"/>
      <c r="B412" s="245"/>
      <c r="C412" s="246"/>
      <c r="D412" s="236" t="s">
        <v>201</v>
      </c>
      <c r="E412" s="247" t="s">
        <v>1</v>
      </c>
      <c r="F412" s="248" t="s">
        <v>700</v>
      </c>
      <c r="G412" s="246"/>
      <c r="H412" s="249">
        <v>125.17700000000001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201</v>
      </c>
      <c r="AU412" s="255" t="s">
        <v>92</v>
      </c>
      <c r="AV412" s="14" t="s">
        <v>92</v>
      </c>
      <c r="AW412" s="14" t="s">
        <v>38</v>
      </c>
      <c r="AX412" s="14" t="s">
        <v>82</v>
      </c>
      <c r="AY412" s="255" t="s">
        <v>193</v>
      </c>
    </row>
    <row r="413" s="14" customFormat="1">
      <c r="A413" s="14"/>
      <c r="B413" s="245"/>
      <c r="C413" s="246"/>
      <c r="D413" s="236" t="s">
        <v>201</v>
      </c>
      <c r="E413" s="247" t="s">
        <v>1</v>
      </c>
      <c r="F413" s="248" t="s">
        <v>701</v>
      </c>
      <c r="G413" s="246"/>
      <c r="H413" s="249">
        <v>3.181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201</v>
      </c>
      <c r="AU413" s="255" t="s">
        <v>92</v>
      </c>
      <c r="AV413" s="14" t="s">
        <v>92</v>
      </c>
      <c r="AW413" s="14" t="s">
        <v>38</v>
      </c>
      <c r="AX413" s="14" t="s">
        <v>82</v>
      </c>
      <c r="AY413" s="255" t="s">
        <v>193</v>
      </c>
    </row>
    <row r="414" s="15" customFormat="1">
      <c r="A414" s="15"/>
      <c r="B414" s="256"/>
      <c r="C414" s="257"/>
      <c r="D414" s="236" t="s">
        <v>201</v>
      </c>
      <c r="E414" s="258" t="s">
        <v>1</v>
      </c>
      <c r="F414" s="259" t="s">
        <v>234</v>
      </c>
      <c r="G414" s="257"/>
      <c r="H414" s="260">
        <v>133.95500000000001</v>
      </c>
      <c r="I414" s="261"/>
      <c r="J414" s="257"/>
      <c r="K414" s="257"/>
      <c r="L414" s="262"/>
      <c r="M414" s="263"/>
      <c r="N414" s="264"/>
      <c r="O414" s="264"/>
      <c r="P414" s="264"/>
      <c r="Q414" s="264"/>
      <c r="R414" s="264"/>
      <c r="S414" s="264"/>
      <c r="T414" s="26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6" t="s">
        <v>201</v>
      </c>
      <c r="AU414" s="266" t="s">
        <v>92</v>
      </c>
      <c r="AV414" s="15" t="s">
        <v>118</v>
      </c>
      <c r="AW414" s="15" t="s">
        <v>38</v>
      </c>
      <c r="AX414" s="15" t="s">
        <v>90</v>
      </c>
      <c r="AY414" s="266" t="s">
        <v>193</v>
      </c>
    </row>
    <row r="415" s="2" customFormat="1" ht="33" customHeight="1">
      <c r="A415" s="39"/>
      <c r="B415" s="40"/>
      <c r="C415" s="221" t="s">
        <v>726</v>
      </c>
      <c r="D415" s="221" t="s">
        <v>195</v>
      </c>
      <c r="E415" s="222" t="s">
        <v>727</v>
      </c>
      <c r="F415" s="223" t="s">
        <v>728</v>
      </c>
      <c r="G415" s="224" t="s">
        <v>303</v>
      </c>
      <c r="H415" s="225">
        <v>1568.7750000000001</v>
      </c>
      <c r="I415" s="226"/>
      <c r="J415" s="227">
        <f>ROUND(I415*H415,2)</f>
        <v>0</v>
      </c>
      <c r="K415" s="223" t="s">
        <v>212</v>
      </c>
      <c r="L415" s="45"/>
      <c r="M415" s="277" t="s">
        <v>1</v>
      </c>
      <c r="N415" s="278" t="s">
        <v>47</v>
      </c>
      <c r="O415" s="279"/>
      <c r="P415" s="280">
        <f>O415*H415</f>
        <v>0</v>
      </c>
      <c r="Q415" s="280">
        <v>0</v>
      </c>
      <c r="R415" s="280">
        <f>Q415*H415</f>
        <v>0</v>
      </c>
      <c r="S415" s="280">
        <v>0</v>
      </c>
      <c r="T415" s="28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118</v>
      </c>
      <c r="AT415" s="232" t="s">
        <v>195</v>
      </c>
      <c r="AU415" s="232" t="s">
        <v>92</v>
      </c>
      <c r="AY415" s="17" t="s">
        <v>193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7" t="s">
        <v>90</v>
      </c>
      <c r="BK415" s="233">
        <f>ROUND(I415*H415,2)</f>
        <v>0</v>
      </c>
      <c r="BL415" s="17" t="s">
        <v>118</v>
      </c>
      <c r="BM415" s="232" t="s">
        <v>729</v>
      </c>
    </row>
    <row r="416" s="2" customFormat="1" ht="6.96" customHeight="1">
      <c r="A416" s="39"/>
      <c r="B416" s="67"/>
      <c r="C416" s="68"/>
      <c r="D416" s="68"/>
      <c r="E416" s="68"/>
      <c r="F416" s="68"/>
      <c r="G416" s="68"/>
      <c r="H416" s="68"/>
      <c r="I416" s="68"/>
      <c r="J416" s="68"/>
      <c r="K416" s="68"/>
      <c r="L416" s="45"/>
      <c r="M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</row>
  </sheetData>
  <sheetProtection sheet="1" autoFilter="0" formatColumns="0" formatRows="0" objects="1" scenarios="1" spinCount="100000" saltValue="HoWoilgvTDvMIoe0MClXVPkdbDftLo+rhtlu3MIpurXYqvPdB26E0Lan7dJ0V4OqKbEd28hOuAfo+b1QwEVFHg==" hashValue="Sahvtqx6atplh43FzmDzykKrvOCNiSOACRsFuKZVQgU1wggC09whjIC3De1hfViHVSUaujvupPCyiDPnpZe95w==" algorithmName="SHA-512" password="F8A3"/>
  <autoFilter ref="C122:K41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</row>
    <row r="4" s="1" customFormat="1" ht="24.96" customHeight="1">
      <c r="B4" s="20"/>
      <c r="D4" s="140" t="s">
        <v>105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Říčanská - Mnichovická - Soupis prací</v>
      </c>
      <c r="F7" s="142"/>
      <c r="G7" s="142"/>
      <c r="H7" s="142"/>
      <c r="L7" s="20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730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14. 11. 2022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42</v>
      </c>
      <c r="E30" s="39"/>
      <c r="F30" s="39"/>
      <c r="G30" s="39"/>
      <c r="H30" s="39"/>
      <c r="I30" s="39"/>
      <c r="J30" s="154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44</v>
      </c>
      <c r="G32" s="39"/>
      <c r="H32" s="39"/>
      <c r="I32" s="155" t="s">
        <v>43</v>
      </c>
      <c r="J32" s="155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46</v>
      </c>
      <c r="E33" s="142" t="s">
        <v>47</v>
      </c>
      <c r="F33" s="157">
        <f>ROUND((SUM(BE117:BE136)),  2)</f>
        <v>0</v>
      </c>
      <c r="G33" s="39"/>
      <c r="H33" s="39"/>
      <c r="I33" s="158">
        <v>0.20999999999999999</v>
      </c>
      <c r="J33" s="157">
        <f>ROUND(((SUM(BE117:BE136))*I33),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7">
        <f>ROUND((SUM(BF117:BF136)),  2)</f>
        <v>0</v>
      </c>
      <c r="G34" s="39"/>
      <c r="H34" s="39"/>
      <c r="I34" s="158">
        <v>0.14999999999999999</v>
      </c>
      <c r="J34" s="157">
        <f>ROUND(((SUM(BF117:BF136))*I34),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7">
        <f>ROUND((SUM(BG117:BG136)),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7">
        <f>ROUND((SUM(BH117:BH136)),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7">
        <f>ROUND((SUM(BI117:BI136)),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52</v>
      </c>
      <c r="E39" s="161"/>
      <c r="F39" s="161"/>
      <c r="G39" s="162" t="s">
        <v>53</v>
      </c>
      <c r="H39" s="163" t="s">
        <v>54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6" t="s">
        <v>55</v>
      </c>
      <c r="E50" s="167"/>
      <c r="F50" s="167"/>
      <c r="G50" s="166" t="s">
        <v>56</v>
      </c>
      <c r="H50" s="167"/>
      <c r="I50" s="167"/>
      <c r="J50" s="167"/>
      <c r="K50" s="167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8" t="s">
        <v>57</v>
      </c>
      <c r="E61" s="169"/>
      <c r="F61" s="170" t="s">
        <v>58</v>
      </c>
      <c r="G61" s="168" t="s">
        <v>57</v>
      </c>
      <c r="H61" s="169"/>
      <c r="I61" s="169"/>
      <c r="J61" s="171" t="s">
        <v>58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6" t="s">
        <v>59</v>
      </c>
      <c r="E65" s="172"/>
      <c r="F65" s="172"/>
      <c r="G65" s="166" t="s">
        <v>60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8" t="s">
        <v>57</v>
      </c>
      <c r="E76" s="169"/>
      <c r="F76" s="170" t="s">
        <v>58</v>
      </c>
      <c r="G76" s="168" t="s">
        <v>57</v>
      </c>
      <c r="H76" s="169"/>
      <c r="I76" s="169"/>
      <c r="J76" s="171" t="s">
        <v>58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166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Rekonstrukce Říčanská - Mnichovická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01.1 - Vedlejší a doplňkové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Všestary</v>
      </c>
      <c r="G89" s="41"/>
      <c r="H89" s="41"/>
      <c r="I89" s="32" t="s">
        <v>24</v>
      </c>
      <c r="J89" s="80" t="str">
        <f>IF(J12="","",J12)</f>
        <v>14. 11. 2022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167</v>
      </c>
      <c r="D94" s="179"/>
      <c r="E94" s="179"/>
      <c r="F94" s="179"/>
      <c r="G94" s="179"/>
      <c r="H94" s="179"/>
      <c r="I94" s="179"/>
      <c r="J94" s="180" t="s">
        <v>168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169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170</v>
      </c>
    </row>
    <row r="97" s="9" customFormat="1" ht="24.96" customHeight="1">
      <c r="A97" s="9"/>
      <c r="B97" s="182"/>
      <c r="C97" s="183"/>
      <c r="D97" s="184" t="s">
        <v>731</v>
      </c>
      <c r="E97" s="185"/>
      <c r="F97" s="185"/>
      <c r="G97" s="185"/>
      <c r="H97" s="185"/>
      <c r="I97" s="185"/>
      <c r="J97" s="186">
        <f>J118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3" t="s">
        <v>178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2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7" t="str">
        <f>E7</f>
        <v>Rekonstrukce Říčanská - Mnichovická - Soupis prací</v>
      </c>
      <c r="F107" s="32"/>
      <c r="G107" s="32"/>
      <c r="H107" s="32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114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01.1 - Vedlejší a doplňkové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22</v>
      </c>
      <c r="D111" s="41"/>
      <c r="E111" s="41"/>
      <c r="F111" s="27" t="str">
        <f>F12</f>
        <v>Všestary</v>
      </c>
      <c r="G111" s="41"/>
      <c r="H111" s="41"/>
      <c r="I111" s="32" t="s">
        <v>24</v>
      </c>
      <c r="J111" s="80" t="str">
        <f>IF(J12="","",J12)</f>
        <v>14. 11. 2022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2" t="s">
        <v>30</v>
      </c>
      <c r="D113" s="41"/>
      <c r="E113" s="41"/>
      <c r="F113" s="27" t="str">
        <f>E15</f>
        <v>Obec Všestary</v>
      </c>
      <c r="G113" s="41"/>
      <c r="H113" s="41"/>
      <c r="I113" s="32" t="s">
        <v>36</v>
      </c>
      <c r="J113" s="37" t="str">
        <f>E21</f>
        <v>ing. Miroslav Dvořan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34</v>
      </c>
      <c r="D114" s="41"/>
      <c r="E114" s="41"/>
      <c r="F114" s="27" t="str">
        <f>IF(E18="","",E18)</f>
        <v>Vyplň údaj</v>
      </c>
      <c r="G114" s="41"/>
      <c r="H114" s="41"/>
      <c r="I114" s="32" t="s">
        <v>39</v>
      </c>
      <c r="J114" s="37" t="str">
        <f>E24</f>
        <v>Roman Valík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4"/>
      <c r="B116" s="195"/>
      <c r="C116" s="196" t="s">
        <v>179</v>
      </c>
      <c r="D116" s="197" t="s">
        <v>67</v>
      </c>
      <c r="E116" s="197" t="s">
        <v>63</v>
      </c>
      <c r="F116" s="197" t="s">
        <v>64</v>
      </c>
      <c r="G116" s="197" t="s">
        <v>180</v>
      </c>
      <c r="H116" s="197" t="s">
        <v>181</v>
      </c>
      <c r="I116" s="197" t="s">
        <v>182</v>
      </c>
      <c r="J116" s="197" t="s">
        <v>168</v>
      </c>
      <c r="K116" s="198" t="s">
        <v>183</v>
      </c>
      <c r="L116" s="199"/>
      <c r="M116" s="101" t="s">
        <v>1</v>
      </c>
      <c r="N116" s="102" t="s">
        <v>46</v>
      </c>
      <c r="O116" s="102" t="s">
        <v>184</v>
      </c>
      <c r="P116" s="102" t="s">
        <v>185</v>
      </c>
      <c r="Q116" s="102" t="s">
        <v>186</v>
      </c>
      <c r="R116" s="102" t="s">
        <v>187</v>
      </c>
      <c r="S116" s="102" t="s">
        <v>188</v>
      </c>
      <c r="T116" s="103" t="s">
        <v>189</v>
      </c>
      <c r="U116" s="194"/>
      <c r="V116" s="194"/>
      <c r="W116" s="194"/>
      <c r="X116" s="194"/>
      <c r="Y116" s="194"/>
      <c r="Z116" s="194"/>
      <c r="AA116" s="194"/>
      <c r="AB116" s="194"/>
      <c r="AC116" s="194"/>
      <c r="AD116" s="194"/>
      <c r="AE116" s="194"/>
    </row>
    <row r="117" s="2" customFormat="1" ht="22.8" customHeight="1">
      <c r="A117" s="39"/>
      <c r="B117" s="40"/>
      <c r="C117" s="108" t="s">
        <v>190</v>
      </c>
      <c r="D117" s="41"/>
      <c r="E117" s="41"/>
      <c r="F117" s="41"/>
      <c r="G117" s="41"/>
      <c r="H117" s="41"/>
      <c r="I117" s="41"/>
      <c r="J117" s="200">
        <f>BK117</f>
        <v>0</v>
      </c>
      <c r="K117" s="41"/>
      <c r="L117" s="45"/>
      <c r="M117" s="104"/>
      <c r="N117" s="201"/>
      <c r="O117" s="105"/>
      <c r="P117" s="202">
        <f>P118</f>
        <v>0</v>
      </c>
      <c r="Q117" s="105"/>
      <c r="R117" s="202">
        <f>R118</f>
        <v>0</v>
      </c>
      <c r="S117" s="105"/>
      <c r="T117" s="203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81</v>
      </c>
      <c r="AU117" s="17" t="s">
        <v>170</v>
      </c>
      <c r="BK117" s="204">
        <f>BK118</f>
        <v>0</v>
      </c>
    </row>
    <row r="118" s="12" customFormat="1" ht="25.92" customHeight="1">
      <c r="A118" s="12"/>
      <c r="B118" s="205"/>
      <c r="C118" s="206"/>
      <c r="D118" s="207" t="s">
        <v>81</v>
      </c>
      <c r="E118" s="208" t="s">
        <v>732</v>
      </c>
      <c r="F118" s="208" t="s">
        <v>94</v>
      </c>
      <c r="G118" s="206"/>
      <c r="H118" s="206"/>
      <c r="I118" s="209"/>
      <c r="J118" s="210">
        <f>BK118</f>
        <v>0</v>
      </c>
      <c r="K118" s="206"/>
      <c r="L118" s="211"/>
      <c r="M118" s="212"/>
      <c r="N118" s="213"/>
      <c r="O118" s="213"/>
      <c r="P118" s="214">
        <f>SUM(P119:P136)</f>
        <v>0</v>
      </c>
      <c r="Q118" s="213"/>
      <c r="R118" s="214">
        <f>SUM(R119:R136)</f>
        <v>0</v>
      </c>
      <c r="S118" s="213"/>
      <c r="T118" s="215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6" t="s">
        <v>221</v>
      </c>
      <c r="AT118" s="217" t="s">
        <v>81</v>
      </c>
      <c r="AU118" s="217" t="s">
        <v>82</v>
      </c>
      <c r="AY118" s="216" t="s">
        <v>193</v>
      </c>
      <c r="BK118" s="218">
        <f>SUM(BK119:BK136)</f>
        <v>0</v>
      </c>
    </row>
    <row r="119" s="2" customFormat="1" ht="16.5" customHeight="1">
      <c r="A119" s="39"/>
      <c r="B119" s="40"/>
      <c r="C119" s="221" t="s">
        <v>90</v>
      </c>
      <c r="D119" s="221" t="s">
        <v>195</v>
      </c>
      <c r="E119" s="222" t="s">
        <v>733</v>
      </c>
      <c r="F119" s="223" t="s">
        <v>734</v>
      </c>
      <c r="G119" s="224" t="s">
        <v>468</v>
      </c>
      <c r="H119" s="225">
        <v>1</v>
      </c>
      <c r="I119" s="226"/>
      <c r="J119" s="227">
        <f>ROUND(I119*H119,2)</f>
        <v>0</v>
      </c>
      <c r="K119" s="223" t="s">
        <v>199</v>
      </c>
      <c r="L119" s="45"/>
      <c r="M119" s="228" t="s">
        <v>1</v>
      </c>
      <c r="N119" s="229" t="s">
        <v>47</v>
      </c>
      <c r="O119" s="92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2" t="s">
        <v>735</v>
      </c>
      <c r="AT119" s="232" t="s">
        <v>195</v>
      </c>
      <c r="AU119" s="232" t="s">
        <v>90</v>
      </c>
      <c r="AY119" s="17" t="s">
        <v>193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7" t="s">
        <v>90</v>
      </c>
      <c r="BK119" s="233">
        <f>ROUND(I119*H119,2)</f>
        <v>0</v>
      </c>
      <c r="BL119" s="17" t="s">
        <v>735</v>
      </c>
      <c r="BM119" s="232" t="s">
        <v>736</v>
      </c>
    </row>
    <row r="120" s="2" customFormat="1" ht="16.5" customHeight="1">
      <c r="A120" s="39"/>
      <c r="B120" s="40"/>
      <c r="C120" s="221" t="s">
        <v>92</v>
      </c>
      <c r="D120" s="221" t="s">
        <v>195</v>
      </c>
      <c r="E120" s="222" t="s">
        <v>737</v>
      </c>
      <c r="F120" s="223" t="s">
        <v>738</v>
      </c>
      <c r="G120" s="224" t="s">
        <v>468</v>
      </c>
      <c r="H120" s="225">
        <v>1</v>
      </c>
      <c r="I120" s="226"/>
      <c r="J120" s="227">
        <f>ROUND(I120*H120,2)</f>
        <v>0</v>
      </c>
      <c r="K120" s="223" t="s">
        <v>199</v>
      </c>
      <c r="L120" s="45"/>
      <c r="M120" s="228" t="s">
        <v>1</v>
      </c>
      <c r="N120" s="229" t="s">
        <v>47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735</v>
      </c>
      <c r="AT120" s="232" t="s">
        <v>195</v>
      </c>
      <c r="AU120" s="232" t="s">
        <v>90</v>
      </c>
      <c r="AY120" s="17" t="s">
        <v>193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7" t="s">
        <v>90</v>
      </c>
      <c r="BK120" s="233">
        <f>ROUND(I120*H120,2)</f>
        <v>0</v>
      </c>
      <c r="BL120" s="17" t="s">
        <v>735</v>
      </c>
      <c r="BM120" s="232" t="s">
        <v>739</v>
      </c>
    </row>
    <row r="121" s="2" customFormat="1" ht="16.5" customHeight="1">
      <c r="A121" s="39"/>
      <c r="B121" s="40"/>
      <c r="C121" s="221" t="s">
        <v>161</v>
      </c>
      <c r="D121" s="221" t="s">
        <v>195</v>
      </c>
      <c r="E121" s="222" t="s">
        <v>740</v>
      </c>
      <c r="F121" s="223" t="s">
        <v>741</v>
      </c>
      <c r="G121" s="224" t="s">
        <v>468</v>
      </c>
      <c r="H121" s="225">
        <v>1</v>
      </c>
      <c r="I121" s="226"/>
      <c r="J121" s="227">
        <f>ROUND(I121*H121,2)</f>
        <v>0</v>
      </c>
      <c r="K121" s="223" t="s">
        <v>199</v>
      </c>
      <c r="L121" s="45"/>
      <c r="M121" s="228" t="s">
        <v>1</v>
      </c>
      <c r="N121" s="229" t="s">
        <v>47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735</v>
      </c>
      <c r="AT121" s="232" t="s">
        <v>195</v>
      </c>
      <c r="AU121" s="232" t="s">
        <v>90</v>
      </c>
      <c r="AY121" s="17" t="s">
        <v>193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7" t="s">
        <v>90</v>
      </c>
      <c r="BK121" s="233">
        <f>ROUND(I121*H121,2)</f>
        <v>0</v>
      </c>
      <c r="BL121" s="17" t="s">
        <v>735</v>
      </c>
      <c r="BM121" s="232" t="s">
        <v>742</v>
      </c>
    </row>
    <row r="122" s="2" customFormat="1" ht="16.5" customHeight="1">
      <c r="A122" s="39"/>
      <c r="B122" s="40"/>
      <c r="C122" s="221" t="s">
        <v>118</v>
      </c>
      <c r="D122" s="221" t="s">
        <v>195</v>
      </c>
      <c r="E122" s="222" t="s">
        <v>743</v>
      </c>
      <c r="F122" s="223" t="s">
        <v>744</v>
      </c>
      <c r="G122" s="224" t="s">
        <v>468</v>
      </c>
      <c r="H122" s="225">
        <v>1</v>
      </c>
      <c r="I122" s="226"/>
      <c r="J122" s="227">
        <f>ROUND(I122*H122,2)</f>
        <v>0</v>
      </c>
      <c r="K122" s="223" t="s">
        <v>199</v>
      </c>
      <c r="L122" s="45"/>
      <c r="M122" s="228" t="s">
        <v>1</v>
      </c>
      <c r="N122" s="229" t="s">
        <v>47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735</v>
      </c>
      <c r="AT122" s="232" t="s">
        <v>195</v>
      </c>
      <c r="AU122" s="232" t="s">
        <v>90</v>
      </c>
      <c r="AY122" s="17" t="s">
        <v>193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7" t="s">
        <v>90</v>
      </c>
      <c r="BK122" s="233">
        <f>ROUND(I122*H122,2)</f>
        <v>0</v>
      </c>
      <c r="BL122" s="17" t="s">
        <v>735</v>
      </c>
      <c r="BM122" s="232" t="s">
        <v>745</v>
      </c>
    </row>
    <row r="123" s="2" customFormat="1" ht="16.5" customHeight="1">
      <c r="A123" s="39"/>
      <c r="B123" s="40"/>
      <c r="C123" s="221" t="s">
        <v>221</v>
      </c>
      <c r="D123" s="221" t="s">
        <v>195</v>
      </c>
      <c r="E123" s="222" t="s">
        <v>746</v>
      </c>
      <c r="F123" s="223" t="s">
        <v>747</v>
      </c>
      <c r="G123" s="224" t="s">
        <v>468</v>
      </c>
      <c r="H123" s="225">
        <v>1</v>
      </c>
      <c r="I123" s="226"/>
      <c r="J123" s="227">
        <f>ROUND(I123*H123,2)</f>
        <v>0</v>
      </c>
      <c r="K123" s="223" t="s">
        <v>1</v>
      </c>
      <c r="L123" s="45"/>
      <c r="M123" s="228" t="s">
        <v>1</v>
      </c>
      <c r="N123" s="229" t="s">
        <v>47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735</v>
      </c>
      <c r="AT123" s="232" t="s">
        <v>195</v>
      </c>
      <c r="AU123" s="232" t="s">
        <v>90</v>
      </c>
      <c r="AY123" s="17" t="s">
        <v>193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90</v>
      </c>
      <c r="BK123" s="233">
        <f>ROUND(I123*H123,2)</f>
        <v>0</v>
      </c>
      <c r="BL123" s="17" t="s">
        <v>735</v>
      </c>
      <c r="BM123" s="232" t="s">
        <v>748</v>
      </c>
    </row>
    <row r="124" s="14" customFormat="1">
      <c r="A124" s="14"/>
      <c r="B124" s="245"/>
      <c r="C124" s="246"/>
      <c r="D124" s="236" t="s">
        <v>201</v>
      </c>
      <c r="E124" s="247" t="s">
        <v>1</v>
      </c>
      <c r="F124" s="248" t="s">
        <v>749</v>
      </c>
      <c r="G124" s="246"/>
      <c r="H124" s="249">
        <v>1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201</v>
      </c>
      <c r="AU124" s="255" t="s">
        <v>90</v>
      </c>
      <c r="AV124" s="14" t="s">
        <v>92</v>
      </c>
      <c r="AW124" s="14" t="s">
        <v>38</v>
      </c>
      <c r="AX124" s="14" t="s">
        <v>90</v>
      </c>
      <c r="AY124" s="255" t="s">
        <v>193</v>
      </c>
    </row>
    <row r="125" s="2" customFormat="1" ht="16.5" customHeight="1">
      <c r="A125" s="39"/>
      <c r="B125" s="40"/>
      <c r="C125" s="221" t="s">
        <v>226</v>
      </c>
      <c r="D125" s="221" t="s">
        <v>195</v>
      </c>
      <c r="E125" s="222" t="s">
        <v>750</v>
      </c>
      <c r="F125" s="223" t="s">
        <v>751</v>
      </c>
      <c r="G125" s="224" t="s">
        <v>468</v>
      </c>
      <c r="H125" s="225">
        <v>1</v>
      </c>
      <c r="I125" s="226"/>
      <c r="J125" s="227">
        <f>ROUND(I125*H125,2)</f>
        <v>0</v>
      </c>
      <c r="K125" s="223" t="s">
        <v>752</v>
      </c>
      <c r="L125" s="45"/>
      <c r="M125" s="228" t="s">
        <v>1</v>
      </c>
      <c r="N125" s="229" t="s">
        <v>47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735</v>
      </c>
      <c r="AT125" s="232" t="s">
        <v>195</v>
      </c>
      <c r="AU125" s="232" t="s">
        <v>90</v>
      </c>
      <c r="AY125" s="17" t="s">
        <v>193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90</v>
      </c>
      <c r="BK125" s="233">
        <f>ROUND(I125*H125,2)</f>
        <v>0</v>
      </c>
      <c r="BL125" s="17" t="s">
        <v>735</v>
      </c>
      <c r="BM125" s="232" t="s">
        <v>753</v>
      </c>
    </row>
    <row r="126" s="2" customFormat="1" ht="16.5" customHeight="1">
      <c r="A126" s="39"/>
      <c r="B126" s="40"/>
      <c r="C126" s="221" t="s">
        <v>235</v>
      </c>
      <c r="D126" s="221" t="s">
        <v>195</v>
      </c>
      <c r="E126" s="222" t="s">
        <v>754</v>
      </c>
      <c r="F126" s="223" t="s">
        <v>755</v>
      </c>
      <c r="G126" s="224" t="s">
        <v>468</v>
      </c>
      <c r="H126" s="225">
        <v>1</v>
      </c>
      <c r="I126" s="226"/>
      <c r="J126" s="227">
        <f>ROUND(I126*H126,2)</f>
        <v>0</v>
      </c>
      <c r="K126" s="223" t="s">
        <v>1</v>
      </c>
      <c r="L126" s="45"/>
      <c r="M126" s="228" t="s">
        <v>1</v>
      </c>
      <c r="N126" s="229" t="s">
        <v>47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735</v>
      </c>
      <c r="AT126" s="232" t="s">
        <v>195</v>
      </c>
      <c r="AU126" s="232" t="s">
        <v>90</v>
      </c>
      <c r="AY126" s="17" t="s">
        <v>193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90</v>
      </c>
      <c r="BK126" s="233">
        <f>ROUND(I126*H126,2)</f>
        <v>0</v>
      </c>
      <c r="BL126" s="17" t="s">
        <v>735</v>
      </c>
      <c r="BM126" s="232" t="s">
        <v>756</v>
      </c>
    </row>
    <row r="127" s="2" customFormat="1" ht="16.5" customHeight="1">
      <c r="A127" s="39"/>
      <c r="B127" s="40"/>
      <c r="C127" s="221" t="s">
        <v>240</v>
      </c>
      <c r="D127" s="221" t="s">
        <v>195</v>
      </c>
      <c r="E127" s="222" t="s">
        <v>757</v>
      </c>
      <c r="F127" s="223" t="s">
        <v>758</v>
      </c>
      <c r="G127" s="224" t="s">
        <v>468</v>
      </c>
      <c r="H127" s="225">
        <v>1</v>
      </c>
      <c r="I127" s="226"/>
      <c r="J127" s="227">
        <f>ROUND(I127*H127,2)</f>
        <v>0</v>
      </c>
      <c r="K127" s="223" t="s">
        <v>752</v>
      </c>
      <c r="L127" s="45"/>
      <c r="M127" s="228" t="s">
        <v>1</v>
      </c>
      <c r="N127" s="229" t="s">
        <v>47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735</v>
      </c>
      <c r="AT127" s="232" t="s">
        <v>195</v>
      </c>
      <c r="AU127" s="232" t="s">
        <v>90</v>
      </c>
      <c r="AY127" s="17" t="s">
        <v>193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90</v>
      </c>
      <c r="BK127" s="233">
        <f>ROUND(I127*H127,2)</f>
        <v>0</v>
      </c>
      <c r="BL127" s="17" t="s">
        <v>735</v>
      </c>
      <c r="BM127" s="232" t="s">
        <v>759</v>
      </c>
    </row>
    <row r="128" s="2" customFormat="1" ht="16.5" customHeight="1">
      <c r="A128" s="39"/>
      <c r="B128" s="40"/>
      <c r="C128" s="221" t="s">
        <v>254</v>
      </c>
      <c r="D128" s="221" t="s">
        <v>195</v>
      </c>
      <c r="E128" s="222" t="s">
        <v>760</v>
      </c>
      <c r="F128" s="223" t="s">
        <v>761</v>
      </c>
      <c r="G128" s="224" t="s">
        <v>468</v>
      </c>
      <c r="H128" s="225">
        <v>1</v>
      </c>
      <c r="I128" s="226"/>
      <c r="J128" s="227">
        <f>ROUND(I128*H128,2)</f>
        <v>0</v>
      </c>
      <c r="K128" s="223" t="s">
        <v>1</v>
      </c>
      <c r="L128" s="45"/>
      <c r="M128" s="228" t="s">
        <v>1</v>
      </c>
      <c r="N128" s="229" t="s">
        <v>47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735</v>
      </c>
      <c r="AT128" s="232" t="s">
        <v>195</v>
      </c>
      <c r="AU128" s="232" t="s">
        <v>90</v>
      </c>
      <c r="AY128" s="17" t="s">
        <v>193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90</v>
      </c>
      <c r="BK128" s="233">
        <f>ROUND(I128*H128,2)</f>
        <v>0</v>
      </c>
      <c r="BL128" s="17" t="s">
        <v>735</v>
      </c>
      <c r="BM128" s="232" t="s">
        <v>762</v>
      </c>
    </row>
    <row r="129" s="2" customFormat="1" ht="16.5" customHeight="1">
      <c r="A129" s="39"/>
      <c r="B129" s="40"/>
      <c r="C129" s="221" t="s">
        <v>259</v>
      </c>
      <c r="D129" s="221" t="s">
        <v>195</v>
      </c>
      <c r="E129" s="222" t="s">
        <v>763</v>
      </c>
      <c r="F129" s="223" t="s">
        <v>764</v>
      </c>
      <c r="G129" s="224" t="s">
        <v>468</v>
      </c>
      <c r="H129" s="225">
        <v>1</v>
      </c>
      <c r="I129" s="226"/>
      <c r="J129" s="227">
        <f>ROUND(I129*H129,2)</f>
        <v>0</v>
      </c>
      <c r="K129" s="223" t="s">
        <v>212</v>
      </c>
      <c r="L129" s="45"/>
      <c r="M129" s="228" t="s">
        <v>1</v>
      </c>
      <c r="N129" s="229" t="s">
        <v>47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735</v>
      </c>
      <c r="AT129" s="232" t="s">
        <v>195</v>
      </c>
      <c r="AU129" s="232" t="s">
        <v>90</v>
      </c>
      <c r="AY129" s="17" t="s">
        <v>193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90</v>
      </c>
      <c r="BK129" s="233">
        <f>ROUND(I129*H129,2)</f>
        <v>0</v>
      </c>
      <c r="BL129" s="17" t="s">
        <v>735</v>
      </c>
      <c r="BM129" s="232" t="s">
        <v>765</v>
      </c>
    </row>
    <row r="130" s="13" customFormat="1">
      <c r="A130" s="13"/>
      <c r="B130" s="234"/>
      <c r="C130" s="235"/>
      <c r="D130" s="236" t="s">
        <v>201</v>
      </c>
      <c r="E130" s="237" t="s">
        <v>1</v>
      </c>
      <c r="F130" s="238" t="s">
        <v>766</v>
      </c>
      <c r="G130" s="235"/>
      <c r="H130" s="237" t="s">
        <v>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201</v>
      </c>
      <c r="AU130" s="244" t="s">
        <v>90</v>
      </c>
      <c r="AV130" s="13" t="s">
        <v>90</v>
      </c>
      <c r="AW130" s="13" t="s">
        <v>38</v>
      </c>
      <c r="AX130" s="13" t="s">
        <v>82</v>
      </c>
      <c r="AY130" s="244" t="s">
        <v>193</v>
      </c>
    </row>
    <row r="131" s="13" customFormat="1">
      <c r="A131" s="13"/>
      <c r="B131" s="234"/>
      <c r="C131" s="235"/>
      <c r="D131" s="236" t="s">
        <v>201</v>
      </c>
      <c r="E131" s="237" t="s">
        <v>1</v>
      </c>
      <c r="F131" s="238" t="s">
        <v>767</v>
      </c>
      <c r="G131" s="235"/>
      <c r="H131" s="237" t="s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201</v>
      </c>
      <c r="AU131" s="244" t="s">
        <v>90</v>
      </c>
      <c r="AV131" s="13" t="s">
        <v>90</v>
      </c>
      <c r="AW131" s="13" t="s">
        <v>38</v>
      </c>
      <c r="AX131" s="13" t="s">
        <v>82</v>
      </c>
      <c r="AY131" s="244" t="s">
        <v>193</v>
      </c>
    </row>
    <row r="132" s="14" customFormat="1">
      <c r="A132" s="14"/>
      <c r="B132" s="245"/>
      <c r="C132" s="246"/>
      <c r="D132" s="236" t="s">
        <v>201</v>
      </c>
      <c r="E132" s="247" t="s">
        <v>1</v>
      </c>
      <c r="F132" s="248" t="s">
        <v>768</v>
      </c>
      <c r="G132" s="246"/>
      <c r="H132" s="249">
        <v>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201</v>
      </c>
      <c r="AU132" s="255" t="s">
        <v>90</v>
      </c>
      <c r="AV132" s="14" t="s">
        <v>92</v>
      </c>
      <c r="AW132" s="14" t="s">
        <v>38</v>
      </c>
      <c r="AX132" s="14" t="s">
        <v>90</v>
      </c>
      <c r="AY132" s="255" t="s">
        <v>193</v>
      </c>
    </row>
    <row r="133" s="2" customFormat="1" ht="16.5" customHeight="1">
      <c r="A133" s="39"/>
      <c r="B133" s="40"/>
      <c r="C133" s="221" t="s">
        <v>265</v>
      </c>
      <c r="D133" s="221" t="s">
        <v>195</v>
      </c>
      <c r="E133" s="222" t="s">
        <v>769</v>
      </c>
      <c r="F133" s="223" t="s">
        <v>770</v>
      </c>
      <c r="G133" s="224" t="s">
        <v>468</v>
      </c>
      <c r="H133" s="225">
        <v>1</v>
      </c>
      <c r="I133" s="226"/>
      <c r="J133" s="227">
        <f>ROUND(I133*H133,2)</f>
        <v>0</v>
      </c>
      <c r="K133" s="223" t="s">
        <v>199</v>
      </c>
      <c r="L133" s="45"/>
      <c r="M133" s="228" t="s">
        <v>1</v>
      </c>
      <c r="N133" s="229" t="s">
        <v>47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735</v>
      </c>
      <c r="AT133" s="232" t="s">
        <v>195</v>
      </c>
      <c r="AU133" s="232" t="s">
        <v>90</v>
      </c>
      <c r="AY133" s="17" t="s">
        <v>193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90</v>
      </c>
      <c r="BK133" s="233">
        <f>ROUND(I133*H133,2)</f>
        <v>0</v>
      </c>
      <c r="BL133" s="17" t="s">
        <v>735</v>
      </c>
      <c r="BM133" s="232" t="s">
        <v>771</v>
      </c>
    </row>
    <row r="134" s="13" customFormat="1">
      <c r="A134" s="13"/>
      <c r="B134" s="234"/>
      <c r="C134" s="235"/>
      <c r="D134" s="236" t="s">
        <v>201</v>
      </c>
      <c r="E134" s="237" t="s">
        <v>1</v>
      </c>
      <c r="F134" s="238" t="s">
        <v>772</v>
      </c>
      <c r="G134" s="235"/>
      <c r="H134" s="237" t="s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201</v>
      </c>
      <c r="AU134" s="244" t="s">
        <v>90</v>
      </c>
      <c r="AV134" s="13" t="s">
        <v>90</v>
      </c>
      <c r="AW134" s="13" t="s">
        <v>38</v>
      </c>
      <c r="AX134" s="13" t="s">
        <v>82</v>
      </c>
      <c r="AY134" s="244" t="s">
        <v>193</v>
      </c>
    </row>
    <row r="135" s="13" customFormat="1">
      <c r="A135" s="13"/>
      <c r="B135" s="234"/>
      <c r="C135" s="235"/>
      <c r="D135" s="236" t="s">
        <v>201</v>
      </c>
      <c r="E135" s="237" t="s">
        <v>1</v>
      </c>
      <c r="F135" s="238" t="s">
        <v>773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201</v>
      </c>
      <c r="AU135" s="244" t="s">
        <v>90</v>
      </c>
      <c r="AV135" s="13" t="s">
        <v>90</v>
      </c>
      <c r="AW135" s="13" t="s">
        <v>38</v>
      </c>
      <c r="AX135" s="13" t="s">
        <v>82</v>
      </c>
      <c r="AY135" s="244" t="s">
        <v>193</v>
      </c>
    </row>
    <row r="136" s="14" customFormat="1">
      <c r="A136" s="14"/>
      <c r="B136" s="245"/>
      <c r="C136" s="246"/>
      <c r="D136" s="236" t="s">
        <v>201</v>
      </c>
      <c r="E136" s="247" t="s">
        <v>1</v>
      </c>
      <c r="F136" s="248" t="s">
        <v>774</v>
      </c>
      <c r="G136" s="246"/>
      <c r="H136" s="249">
        <v>1</v>
      </c>
      <c r="I136" s="250"/>
      <c r="J136" s="246"/>
      <c r="K136" s="246"/>
      <c r="L136" s="251"/>
      <c r="M136" s="282"/>
      <c r="N136" s="283"/>
      <c r="O136" s="283"/>
      <c r="P136" s="283"/>
      <c r="Q136" s="283"/>
      <c r="R136" s="283"/>
      <c r="S136" s="283"/>
      <c r="T136" s="28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201</v>
      </c>
      <c r="AU136" s="255" t="s">
        <v>90</v>
      </c>
      <c r="AV136" s="14" t="s">
        <v>92</v>
      </c>
      <c r="AW136" s="14" t="s">
        <v>38</v>
      </c>
      <c r="AX136" s="14" t="s">
        <v>90</v>
      </c>
      <c r="AY136" s="255" t="s">
        <v>193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RYoYqnYJO0ObyihwV52wn1Q9GYijfefJ8IT5TH/CxLM5hLh4wO15n/AvorbL+HP+HNh5jTDiT7D+peqIqgakxg==" hashValue="5gvKRdDkdOSCI8oNjX0ZODOcoYwY0nuaCrOK1skD/N5RwED9y4JVReaC4x81nH7+o7ooopnRXjYVyG4s5T5GZQ==" algorithmName="SHA-512" password="F8A3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  <c r="AZ2" s="137" t="s">
        <v>775</v>
      </c>
      <c r="BA2" s="137" t="s">
        <v>1</v>
      </c>
      <c r="BB2" s="137" t="s">
        <v>1</v>
      </c>
      <c r="BC2" s="137" t="s">
        <v>776</v>
      </c>
      <c r="BD2" s="13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  <c r="AZ3" s="137" t="s">
        <v>777</v>
      </c>
      <c r="BA3" s="137" t="s">
        <v>1</v>
      </c>
      <c r="BB3" s="137" t="s">
        <v>1</v>
      </c>
      <c r="BC3" s="137" t="s">
        <v>778</v>
      </c>
      <c r="BD3" s="137" t="s">
        <v>92</v>
      </c>
    </row>
    <row r="4" s="1" customFormat="1" ht="24.96" customHeight="1">
      <c r="B4" s="20"/>
      <c r="D4" s="140" t="s">
        <v>105</v>
      </c>
      <c r="L4" s="20"/>
      <c r="M4" s="141" t="s">
        <v>10</v>
      </c>
      <c r="AT4" s="17" t="s">
        <v>4</v>
      </c>
      <c r="AZ4" s="137" t="s">
        <v>779</v>
      </c>
      <c r="BA4" s="137" t="s">
        <v>1</v>
      </c>
      <c r="BB4" s="137" t="s">
        <v>1</v>
      </c>
      <c r="BC4" s="137" t="s">
        <v>780</v>
      </c>
      <c r="BD4" s="137" t="s">
        <v>92</v>
      </c>
    </row>
    <row r="5" s="1" customFormat="1" ht="6.96" customHeight="1">
      <c r="B5" s="20"/>
      <c r="L5" s="20"/>
      <c r="AZ5" s="137" t="s">
        <v>781</v>
      </c>
      <c r="BA5" s="137" t="s">
        <v>1</v>
      </c>
      <c r="BB5" s="137" t="s">
        <v>1</v>
      </c>
      <c r="BC5" s="137" t="s">
        <v>780</v>
      </c>
      <c r="BD5" s="137" t="s">
        <v>92</v>
      </c>
    </row>
    <row r="6" s="1" customFormat="1" ht="12" customHeight="1">
      <c r="B6" s="20"/>
      <c r="D6" s="142" t="s">
        <v>16</v>
      </c>
      <c r="L6" s="20"/>
      <c r="AZ6" s="137" t="s">
        <v>782</v>
      </c>
      <c r="BA6" s="137" t="s">
        <v>1</v>
      </c>
      <c r="BB6" s="137" t="s">
        <v>1</v>
      </c>
      <c r="BC6" s="137" t="s">
        <v>783</v>
      </c>
      <c r="BD6" s="137" t="s">
        <v>92</v>
      </c>
    </row>
    <row r="7" s="1" customFormat="1" ht="16.5" customHeight="1">
      <c r="B7" s="20"/>
      <c r="E7" s="143" t="str">
        <f>'Rekapitulace stavby'!K6</f>
        <v>Rekonstrukce Říčanská - Mnichovická - Soupis prací</v>
      </c>
      <c r="F7" s="142"/>
      <c r="G7" s="142"/>
      <c r="H7" s="142"/>
      <c r="L7" s="20"/>
      <c r="AZ7" s="137" t="s">
        <v>784</v>
      </c>
      <c r="BA7" s="137" t="s">
        <v>1</v>
      </c>
      <c r="BB7" s="137" t="s">
        <v>1</v>
      </c>
      <c r="BC7" s="137" t="s">
        <v>516</v>
      </c>
      <c r="BD7" s="137" t="s">
        <v>92</v>
      </c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785</v>
      </c>
      <c r="BA8" s="137" t="s">
        <v>1</v>
      </c>
      <c r="BB8" s="137" t="s">
        <v>1</v>
      </c>
      <c r="BC8" s="137" t="s">
        <v>90</v>
      </c>
      <c r="BD8" s="137" t="s">
        <v>92</v>
      </c>
    </row>
    <row r="9" s="2" customFormat="1" ht="16.5" customHeight="1">
      <c r="A9" s="39"/>
      <c r="B9" s="45"/>
      <c r="C9" s="39"/>
      <c r="D9" s="39"/>
      <c r="E9" s="144" t="s">
        <v>786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126</v>
      </c>
      <c r="BA9" s="137" t="s">
        <v>1</v>
      </c>
      <c r="BB9" s="137" t="s">
        <v>1</v>
      </c>
      <c r="BC9" s="137" t="s">
        <v>787</v>
      </c>
      <c r="BD9" s="137" t="s">
        <v>92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788</v>
      </c>
      <c r="BA10" s="137" t="s">
        <v>1</v>
      </c>
      <c r="BB10" s="137" t="s">
        <v>1</v>
      </c>
      <c r="BC10" s="137" t="s">
        <v>131</v>
      </c>
      <c r="BD10" s="137" t="s">
        <v>92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789</v>
      </c>
      <c r="BA11" s="137" t="s">
        <v>1</v>
      </c>
      <c r="BB11" s="137" t="s">
        <v>1</v>
      </c>
      <c r="BC11" s="137" t="s">
        <v>790</v>
      </c>
      <c r="BD11" s="137" t="s">
        <v>92</v>
      </c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14. 11. 2022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134</v>
      </c>
      <c r="BA12" s="137" t="s">
        <v>1</v>
      </c>
      <c r="BB12" s="137" t="s">
        <v>1</v>
      </c>
      <c r="BC12" s="137" t="s">
        <v>791</v>
      </c>
      <c r="BD12" s="137" t="s">
        <v>92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792</v>
      </c>
      <c r="BA13" s="137" t="s">
        <v>1</v>
      </c>
      <c r="BB13" s="137" t="s">
        <v>1</v>
      </c>
      <c r="BC13" s="137" t="s">
        <v>458</v>
      </c>
      <c r="BD13" s="137" t="s">
        <v>92</v>
      </c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154</v>
      </c>
      <c r="BA14" s="137" t="s">
        <v>1</v>
      </c>
      <c r="BB14" s="137" t="s">
        <v>1</v>
      </c>
      <c r="BC14" s="137" t="s">
        <v>155</v>
      </c>
      <c r="BD14" s="137" t="s">
        <v>92</v>
      </c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158</v>
      </c>
      <c r="BA15" s="137" t="s">
        <v>1</v>
      </c>
      <c r="BB15" s="137" t="s">
        <v>1</v>
      </c>
      <c r="BC15" s="137" t="s">
        <v>791</v>
      </c>
      <c r="BD15" s="137" t="s">
        <v>92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42</v>
      </c>
      <c r="E30" s="39"/>
      <c r="F30" s="39"/>
      <c r="G30" s="39"/>
      <c r="H30" s="39"/>
      <c r="I30" s="39"/>
      <c r="J30" s="154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44</v>
      </c>
      <c r="G32" s="39"/>
      <c r="H32" s="39"/>
      <c r="I32" s="155" t="s">
        <v>43</v>
      </c>
      <c r="J32" s="155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46</v>
      </c>
      <c r="E33" s="142" t="s">
        <v>47</v>
      </c>
      <c r="F33" s="157">
        <f>ROUND((SUM(BE121:BE217)),  2)</f>
        <v>0</v>
      </c>
      <c r="G33" s="39"/>
      <c r="H33" s="39"/>
      <c r="I33" s="158">
        <v>0.20999999999999999</v>
      </c>
      <c r="J33" s="157">
        <f>ROUND(((SUM(BE121:BE217))*I33),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7">
        <f>ROUND((SUM(BF121:BF217)),  2)</f>
        <v>0</v>
      </c>
      <c r="G34" s="39"/>
      <c r="H34" s="39"/>
      <c r="I34" s="158">
        <v>0.14999999999999999</v>
      </c>
      <c r="J34" s="157">
        <f>ROUND(((SUM(BF121:BF217))*I34),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7">
        <f>ROUND((SUM(BG121:BG217)),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7">
        <f>ROUND((SUM(BH121:BH217)),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7">
        <f>ROUND((SUM(BI121:BI217)),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52</v>
      </c>
      <c r="E39" s="161"/>
      <c r="F39" s="161"/>
      <c r="G39" s="162" t="s">
        <v>53</v>
      </c>
      <c r="H39" s="163" t="s">
        <v>54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6" t="s">
        <v>55</v>
      </c>
      <c r="E50" s="167"/>
      <c r="F50" s="167"/>
      <c r="G50" s="166" t="s">
        <v>56</v>
      </c>
      <c r="H50" s="167"/>
      <c r="I50" s="167"/>
      <c r="J50" s="167"/>
      <c r="K50" s="167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8" t="s">
        <v>57</v>
      </c>
      <c r="E61" s="169"/>
      <c r="F61" s="170" t="s">
        <v>58</v>
      </c>
      <c r="G61" s="168" t="s">
        <v>57</v>
      </c>
      <c r="H61" s="169"/>
      <c r="I61" s="169"/>
      <c r="J61" s="171" t="s">
        <v>58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6" t="s">
        <v>59</v>
      </c>
      <c r="E65" s="172"/>
      <c r="F65" s="172"/>
      <c r="G65" s="166" t="s">
        <v>60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8" t="s">
        <v>57</v>
      </c>
      <c r="E76" s="169"/>
      <c r="F76" s="170" t="s">
        <v>58</v>
      </c>
      <c r="G76" s="168" t="s">
        <v>57</v>
      </c>
      <c r="H76" s="169"/>
      <c r="I76" s="169"/>
      <c r="J76" s="171" t="s">
        <v>58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166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Rekonstrukce Říčanská - Mnichovická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Chodníky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Všestary</v>
      </c>
      <c r="G89" s="41"/>
      <c r="H89" s="41"/>
      <c r="I89" s="32" t="s">
        <v>24</v>
      </c>
      <c r="J89" s="80" t="str">
        <f>IF(J12="","",J12)</f>
        <v>14. 11. 2022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167</v>
      </c>
      <c r="D94" s="179"/>
      <c r="E94" s="179"/>
      <c r="F94" s="179"/>
      <c r="G94" s="179"/>
      <c r="H94" s="179"/>
      <c r="I94" s="179"/>
      <c r="J94" s="180" t="s">
        <v>168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169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170</v>
      </c>
    </row>
    <row r="97" s="9" customFormat="1" ht="24.96" customHeight="1">
      <c r="A97" s="9"/>
      <c r="B97" s="182"/>
      <c r="C97" s="183"/>
      <c r="D97" s="184" t="s">
        <v>171</v>
      </c>
      <c r="E97" s="185"/>
      <c r="F97" s="185"/>
      <c r="G97" s="185"/>
      <c r="H97" s="185"/>
      <c r="I97" s="185"/>
      <c r="J97" s="186">
        <f>J122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172</v>
      </c>
      <c r="E98" s="191"/>
      <c r="F98" s="191"/>
      <c r="G98" s="191"/>
      <c r="H98" s="191"/>
      <c r="I98" s="191"/>
      <c r="J98" s="192">
        <f>J123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175</v>
      </c>
      <c r="E99" s="191"/>
      <c r="F99" s="191"/>
      <c r="G99" s="191"/>
      <c r="H99" s="191"/>
      <c r="I99" s="191"/>
      <c r="J99" s="192">
        <f>J177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176</v>
      </c>
      <c r="E100" s="191"/>
      <c r="F100" s="191"/>
      <c r="G100" s="191"/>
      <c r="H100" s="191"/>
      <c r="I100" s="191"/>
      <c r="J100" s="192">
        <f>J192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177</v>
      </c>
      <c r="E101" s="191"/>
      <c r="F101" s="191"/>
      <c r="G101" s="191"/>
      <c r="H101" s="191"/>
      <c r="I101" s="191"/>
      <c r="J101" s="192">
        <f>J197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3" t="s">
        <v>178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2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7" t="str">
        <f>E7</f>
        <v>Rekonstrukce Říčanská - Mnichovická - Soupis prací</v>
      </c>
      <c r="F111" s="32"/>
      <c r="G111" s="32"/>
      <c r="H111" s="32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114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02 - Chodníky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22</v>
      </c>
      <c r="D115" s="41"/>
      <c r="E115" s="41"/>
      <c r="F115" s="27" t="str">
        <f>F12</f>
        <v>Všestary</v>
      </c>
      <c r="G115" s="41"/>
      <c r="H115" s="41"/>
      <c r="I115" s="32" t="s">
        <v>24</v>
      </c>
      <c r="J115" s="80" t="str">
        <f>IF(J12="","",J12)</f>
        <v>14. 11. 2022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2" t="s">
        <v>30</v>
      </c>
      <c r="D117" s="41"/>
      <c r="E117" s="41"/>
      <c r="F117" s="27" t="str">
        <f>E15</f>
        <v>Obec Všestary</v>
      </c>
      <c r="G117" s="41"/>
      <c r="H117" s="41"/>
      <c r="I117" s="32" t="s">
        <v>36</v>
      </c>
      <c r="J117" s="37" t="str">
        <f>E21</f>
        <v>ing. Miroslav Dvořan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2" t="s">
        <v>34</v>
      </c>
      <c r="D118" s="41"/>
      <c r="E118" s="41"/>
      <c r="F118" s="27" t="str">
        <f>IF(E18="","",E18)</f>
        <v>Vyplň údaj</v>
      </c>
      <c r="G118" s="41"/>
      <c r="H118" s="41"/>
      <c r="I118" s="32" t="s">
        <v>39</v>
      </c>
      <c r="J118" s="37" t="str">
        <f>E24</f>
        <v>Roman Valík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4"/>
      <c r="B120" s="195"/>
      <c r="C120" s="196" t="s">
        <v>179</v>
      </c>
      <c r="D120" s="197" t="s">
        <v>67</v>
      </c>
      <c r="E120" s="197" t="s">
        <v>63</v>
      </c>
      <c r="F120" s="197" t="s">
        <v>64</v>
      </c>
      <c r="G120" s="197" t="s">
        <v>180</v>
      </c>
      <c r="H120" s="197" t="s">
        <v>181</v>
      </c>
      <c r="I120" s="197" t="s">
        <v>182</v>
      </c>
      <c r="J120" s="197" t="s">
        <v>168</v>
      </c>
      <c r="K120" s="198" t="s">
        <v>183</v>
      </c>
      <c r="L120" s="199"/>
      <c r="M120" s="101" t="s">
        <v>1</v>
      </c>
      <c r="N120" s="102" t="s">
        <v>46</v>
      </c>
      <c r="O120" s="102" t="s">
        <v>184</v>
      </c>
      <c r="P120" s="102" t="s">
        <v>185</v>
      </c>
      <c r="Q120" s="102" t="s">
        <v>186</v>
      </c>
      <c r="R120" s="102" t="s">
        <v>187</v>
      </c>
      <c r="S120" s="102" t="s">
        <v>188</v>
      </c>
      <c r="T120" s="103" t="s">
        <v>189</v>
      </c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/>
      <c r="AE120" s="194"/>
    </row>
    <row r="121" s="2" customFormat="1" ht="22.8" customHeight="1">
      <c r="A121" s="39"/>
      <c r="B121" s="40"/>
      <c r="C121" s="108" t="s">
        <v>190</v>
      </c>
      <c r="D121" s="41"/>
      <c r="E121" s="41"/>
      <c r="F121" s="41"/>
      <c r="G121" s="41"/>
      <c r="H121" s="41"/>
      <c r="I121" s="41"/>
      <c r="J121" s="200">
        <f>BK121</f>
        <v>0</v>
      </c>
      <c r="K121" s="41"/>
      <c r="L121" s="45"/>
      <c r="M121" s="104"/>
      <c r="N121" s="201"/>
      <c r="O121" s="105"/>
      <c r="P121" s="202">
        <f>P122</f>
        <v>0</v>
      </c>
      <c r="Q121" s="105"/>
      <c r="R121" s="202">
        <f>R122</f>
        <v>477.83036300000003</v>
      </c>
      <c r="S121" s="105"/>
      <c r="T121" s="203">
        <f>T122</f>
        <v>50.303600000000003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81</v>
      </c>
      <c r="AU121" s="17" t="s">
        <v>170</v>
      </c>
      <c r="BK121" s="204">
        <f>BK122</f>
        <v>0</v>
      </c>
    </row>
    <row r="122" s="12" customFormat="1" ht="25.92" customHeight="1">
      <c r="A122" s="12"/>
      <c r="B122" s="205"/>
      <c r="C122" s="206"/>
      <c r="D122" s="207" t="s">
        <v>81</v>
      </c>
      <c r="E122" s="208" t="s">
        <v>191</v>
      </c>
      <c r="F122" s="208" t="s">
        <v>192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P123+P177+P192+P197</f>
        <v>0</v>
      </c>
      <c r="Q122" s="213"/>
      <c r="R122" s="214">
        <f>R123+R177+R192+R197</f>
        <v>477.83036300000003</v>
      </c>
      <c r="S122" s="213"/>
      <c r="T122" s="215">
        <f>T123+T177+T192+T197</f>
        <v>50.303600000000003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90</v>
      </c>
      <c r="AT122" s="217" t="s">
        <v>81</v>
      </c>
      <c r="AU122" s="217" t="s">
        <v>82</v>
      </c>
      <c r="AY122" s="216" t="s">
        <v>193</v>
      </c>
      <c r="BK122" s="218">
        <f>BK123+BK177+BK192+BK197</f>
        <v>0</v>
      </c>
    </row>
    <row r="123" s="12" customFormat="1" ht="22.8" customHeight="1">
      <c r="A123" s="12"/>
      <c r="B123" s="205"/>
      <c r="C123" s="206"/>
      <c r="D123" s="207" t="s">
        <v>81</v>
      </c>
      <c r="E123" s="219" t="s">
        <v>90</v>
      </c>
      <c r="F123" s="219" t="s">
        <v>194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SUM(P124:P176)</f>
        <v>0</v>
      </c>
      <c r="Q123" s="213"/>
      <c r="R123" s="214">
        <f>SUM(R124:R176)</f>
        <v>12.0894</v>
      </c>
      <c r="S123" s="213"/>
      <c r="T123" s="215">
        <f>SUM(T124:T176)</f>
        <v>50.303600000000003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90</v>
      </c>
      <c r="AT123" s="217" t="s">
        <v>81</v>
      </c>
      <c r="AU123" s="217" t="s">
        <v>90</v>
      </c>
      <c r="AY123" s="216" t="s">
        <v>193</v>
      </c>
      <c r="BK123" s="218">
        <f>SUM(BK124:BK176)</f>
        <v>0</v>
      </c>
    </row>
    <row r="124" s="2" customFormat="1" ht="37.8" customHeight="1">
      <c r="A124" s="39"/>
      <c r="B124" s="40"/>
      <c r="C124" s="221" t="s">
        <v>90</v>
      </c>
      <c r="D124" s="221" t="s">
        <v>195</v>
      </c>
      <c r="E124" s="222" t="s">
        <v>793</v>
      </c>
      <c r="F124" s="223" t="s">
        <v>794</v>
      </c>
      <c r="G124" s="224" t="s">
        <v>198</v>
      </c>
      <c r="H124" s="225">
        <v>60</v>
      </c>
      <c r="I124" s="226"/>
      <c r="J124" s="227">
        <f>ROUND(I124*H124,2)</f>
        <v>0</v>
      </c>
      <c r="K124" s="223" t="s">
        <v>212</v>
      </c>
      <c r="L124" s="45"/>
      <c r="M124" s="228" t="s">
        <v>1</v>
      </c>
      <c r="N124" s="229" t="s">
        <v>47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118</v>
      </c>
      <c r="AT124" s="232" t="s">
        <v>195</v>
      </c>
      <c r="AU124" s="232" t="s">
        <v>92</v>
      </c>
      <c r="AY124" s="17" t="s">
        <v>193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90</v>
      </c>
      <c r="BK124" s="233">
        <f>ROUND(I124*H124,2)</f>
        <v>0</v>
      </c>
      <c r="BL124" s="17" t="s">
        <v>118</v>
      </c>
      <c r="BM124" s="232" t="s">
        <v>795</v>
      </c>
    </row>
    <row r="125" s="13" customFormat="1">
      <c r="A125" s="13"/>
      <c r="B125" s="234"/>
      <c r="C125" s="235"/>
      <c r="D125" s="236" t="s">
        <v>201</v>
      </c>
      <c r="E125" s="237" t="s">
        <v>1</v>
      </c>
      <c r="F125" s="238" t="s">
        <v>796</v>
      </c>
      <c r="G125" s="235"/>
      <c r="H125" s="237" t="s">
        <v>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201</v>
      </c>
      <c r="AU125" s="244" t="s">
        <v>92</v>
      </c>
      <c r="AV125" s="13" t="s">
        <v>90</v>
      </c>
      <c r="AW125" s="13" t="s">
        <v>38</v>
      </c>
      <c r="AX125" s="13" t="s">
        <v>82</v>
      </c>
      <c r="AY125" s="244" t="s">
        <v>193</v>
      </c>
    </row>
    <row r="126" s="14" customFormat="1">
      <c r="A126" s="14"/>
      <c r="B126" s="245"/>
      <c r="C126" s="246"/>
      <c r="D126" s="236" t="s">
        <v>201</v>
      </c>
      <c r="E126" s="247" t="s">
        <v>784</v>
      </c>
      <c r="F126" s="248" t="s">
        <v>516</v>
      </c>
      <c r="G126" s="246"/>
      <c r="H126" s="249">
        <v>60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201</v>
      </c>
      <c r="AU126" s="255" t="s">
        <v>92</v>
      </c>
      <c r="AV126" s="14" t="s">
        <v>92</v>
      </c>
      <c r="AW126" s="14" t="s">
        <v>38</v>
      </c>
      <c r="AX126" s="14" t="s">
        <v>90</v>
      </c>
      <c r="AY126" s="255" t="s">
        <v>193</v>
      </c>
    </row>
    <row r="127" s="2" customFormat="1" ht="24.15" customHeight="1">
      <c r="A127" s="39"/>
      <c r="B127" s="40"/>
      <c r="C127" s="221" t="s">
        <v>92</v>
      </c>
      <c r="D127" s="221" t="s">
        <v>195</v>
      </c>
      <c r="E127" s="222" t="s">
        <v>797</v>
      </c>
      <c r="F127" s="223" t="s">
        <v>798</v>
      </c>
      <c r="G127" s="224" t="s">
        <v>468</v>
      </c>
      <c r="H127" s="225">
        <v>1</v>
      </c>
      <c r="I127" s="226"/>
      <c r="J127" s="227">
        <f>ROUND(I127*H127,2)</f>
        <v>0</v>
      </c>
      <c r="K127" s="223" t="s">
        <v>212</v>
      </c>
      <c r="L127" s="45"/>
      <c r="M127" s="228" t="s">
        <v>1</v>
      </c>
      <c r="N127" s="229" t="s">
        <v>47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118</v>
      </c>
      <c r="AT127" s="232" t="s">
        <v>195</v>
      </c>
      <c r="AU127" s="232" t="s">
        <v>92</v>
      </c>
      <c r="AY127" s="17" t="s">
        <v>193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90</v>
      </c>
      <c r="BK127" s="233">
        <f>ROUND(I127*H127,2)</f>
        <v>0</v>
      </c>
      <c r="BL127" s="17" t="s">
        <v>118</v>
      </c>
      <c r="BM127" s="232" t="s">
        <v>799</v>
      </c>
    </row>
    <row r="128" s="14" customFormat="1">
      <c r="A128" s="14"/>
      <c r="B128" s="245"/>
      <c r="C128" s="246"/>
      <c r="D128" s="236" t="s">
        <v>201</v>
      </c>
      <c r="E128" s="247" t="s">
        <v>785</v>
      </c>
      <c r="F128" s="248" t="s">
        <v>90</v>
      </c>
      <c r="G128" s="246"/>
      <c r="H128" s="249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201</v>
      </c>
      <c r="AU128" s="255" t="s">
        <v>92</v>
      </c>
      <c r="AV128" s="14" t="s">
        <v>92</v>
      </c>
      <c r="AW128" s="14" t="s">
        <v>38</v>
      </c>
      <c r="AX128" s="14" t="s">
        <v>90</v>
      </c>
      <c r="AY128" s="255" t="s">
        <v>193</v>
      </c>
    </row>
    <row r="129" s="2" customFormat="1" ht="21.75" customHeight="1">
      <c r="A129" s="39"/>
      <c r="B129" s="40"/>
      <c r="C129" s="221" t="s">
        <v>161</v>
      </c>
      <c r="D129" s="221" t="s">
        <v>195</v>
      </c>
      <c r="E129" s="222" t="s">
        <v>800</v>
      </c>
      <c r="F129" s="223" t="s">
        <v>801</v>
      </c>
      <c r="G129" s="224" t="s">
        <v>468</v>
      </c>
      <c r="H129" s="225">
        <v>1</v>
      </c>
      <c r="I129" s="226"/>
      <c r="J129" s="227">
        <f>ROUND(I129*H129,2)</f>
        <v>0</v>
      </c>
      <c r="K129" s="223" t="s">
        <v>212</v>
      </c>
      <c r="L129" s="45"/>
      <c r="M129" s="228" t="s">
        <v>1</v>
      </c>
      <c r="N129" s="229" t="s">
        <v>47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118</v>
      </c>
      <c r="AT129" s="232" t="s">
        <v>195</v>
      </c>
      <c r="AU129" s="232" t="s">
        <v>92</v>
      </c>
      <c r="AY129" s="17" t="s">
        <v>193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90</v>
      </c>
      <c r="BK129" s="233">
        <f>ROUND(I129*H129,2)</f>
        <v>0</v>
      </c>
      <c r="BL129" s="17" t="s">
        <v>118</v>
      </c>
      <c r="BM129" s="232" t="s">
        <v>802</v>
      </c>
    </row>
    <row r="130" s="14" customFormat="1">
      <c r="A130" s="14"/>
      <c r="B130" s="245"/>
      <c r="C130" s="246"/>
      <c r="D130" s="236" t="s">
        <v>201</v>
      </c>
      <c r="E130" s="247" t="s">
        <v>1</v>
      </c>
      <c r="F130" s="248" t="s">
        <v>785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201</v>
      </c>
      <c r="AU130" s="255" t="s">
        <v>92</v>
      </c>
      <c r="AV130" s="14" t="s">
        <v>92</v>
      </c>
      <c r="AW130" s="14" t="s">
        <v>38</v>
      </c>
      <c r="AX130" s="14" t="s">
        <v>90</v>
      </c>
      <c r="AY130" s="255" t="s">
        <v>193</v>
      </c>
    </row>
    <row r="131" s="2" customFormat="1" ht="33" customHeight="1">
      <c r="A131" s="39"/>
      <c r="B131" s="40"/>
      <c r="C131" s="221" t="s">
        <v>118</v>
      </c>
      <c r="D131" s="221" t="s">
        <v>195</v>
      </c>
      <c r="E131" s="222" t="s">
        <v>803</v>
      </c>
      <c r="F131" s="223" t="s">
        <v>804</v>
      </c>
      <c r="G131" s="224" t="s">
        <v>198</v>
      </c>
      <c r="H131" s="225">
        <v>9.5999999999999996</v>
      </c>
      <c r="I131" s="226"/>
      <c r="J131" s="227">
        <f>ROUND(I131*H131,2)</f>
        <v>0</v>
      </c>
      <c r="K131" s="223" t="s">
        <v>212</v>
      </c>
      <c r="L131" s="45"/>
      <c r="M131" s="228" t="s">
        <v>1</v>
      </c>
      <c r="N131" s="229" t="s">
        <v>47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0.255</v>
      </c>
      <c r="T131" s="231">
        <f>S131*H131</f>
        <v>2.448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118</v>
      </c>
      <c r="AT131" s="232" t="s">
        <v>195</v>
      </c>
      <c r="AU131" s="232" t="s">
        <v>92</v>
      </c>
      <c r="AY131" s="17" t="s">
        <v>193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90</v>
      </c>
      <c r="BK131" s="233">
        <f>ROUND(I131*H131,2)</f>
        <v>0</v>
      </c>
      <c r="BL131" s="17" t="s">
        <v>118</v>
      </c>
      <c r="BM131" s="232" t="s">
        <v>805</v>
      </c>
    </row>
    <row r="132" s="14" customFormat="1">
      <c r="A132" s="14"/>
      <c r="B132" s="245"/>
      <c r="C132" s="246"/>
      <c r="D132" s="236" t="s">
        <v>201</v>
      </c>
      <c r="E132" s="247" t="s">
        <v>782</v>
      </c>
      <c r="F132" s="248" t="s">
        <v>806</v>
      </c>
      <c r="G132" s="246"/>
      <c r="H132" s="249">
        <v>9.5999999999999996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201</v>
      </c>
      <c r="AU132" s="255" t="s">
        <v>92</v>
      </c>
      <c r="AV132" s="14" t="s">
        <v>92</v>
      </c>
      <c r="AW132" s="14" t="s">
        <v>38</v>
      </c>
      <c r="AX132" s="14" t="s">
        <v>90</v>
      </c>
      <c r="AY132" s="255" t="s">
        <v>193</v>
      </c>
    </row>
    <row r="133" s="2" customFormat="1" ht="24.15" customHeight="1">
      <c r="A133" s="39"/>
      <c r="B133" s="40"/>
      <c r="C133" s="221" t="s">
        <v>221</v>
      </c>
      <c r="D133" s="221" t="s">
        <v>195</v>
      </c>
      <c r="E133" s="222" t="s">
        <v>807</v>
      </c>
      <c r="F133" s="223" t="s">
        <v>808</v>
      </c>
      <c r="G133" s="224" t="s">
        <v>198</v>
      </c>
      <c r="H133" s="225">
        <v>173.40000000000001</v>
      </c>
      <c r="I133" s="226"/>
      <c r="J133" s="227">
        <f>ROUND(I133*H133,2)</f>
        <v>0</v>
      </c>
      <c r="K133" s="223" t="s">
        <v>212</v>
      </c>
      <c r="L133" s="45"/>
      <c r="M133" s="228" t="s">
        <v>1</v>
      </c>
      <c r="N133" s="229" t="s">
        <v>47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0.26000000000000001</v>
      </c>
      <c r="T133" s="231">
        <f>S133*H133</f>
        <v>45.084000000000003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118</v>
      </c>
      <c r="AT133" s="232" t="s">
        <v>195</v>
      </c>
      <c r="AU133" s="232" t="s">
        <v>92</v>
      </c>
      <c r="AY133" s="17" t="s">
        <v>193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90</v>
      </c>
      <c r="BK133" s="233">
        <f>ROUND(I133*H133,2)</f>
        <v>0</v>
      </c>
      <c r="BL133" s="17" t="s">
        <v>118</v>
      </c>
      <c r="BM133" s="232" t="s">
        <v>809</v>
      </c>
    </row>
    <row r="134" s="14" customFormat="1">
      <c r="A134" s="14"/>
      <c r="B134" s="245"/>
      <c r="C134" s="246"/>
      <c r="D134" s="236" t="s">
        <v>201</v>
      </c>
      <c r="E134" s="247" t="s">
        <v>126</v>
      </c>
      <c r="F134" s="248" t="s">
        <v>810</v>
      </c>
      <c r="G134" s="246"/>
      <c r="H134" s="249">
        <v>173.40000000000001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201</v>
      </c>
      <c r="AU134" s="255" t="s">
        <v>92</v>
      </c>
      <c r="AV134" s="14" t="s">
        <v>92</v>
      </c>
      <c r="AW134" s="14" t="s">
        <v>38</v>
      </c>
      <c r="AX134" s="14" t="s">
        <v>90</v>
      </c>
      <c r="AY134" s="255" t="s">
        <v>193</v>
      </c>
    </row>
    <row r="135" s="2" customFormat="1" ht="24.15" customHeight="1">
      <c r="A135" s="39"/>
      <c r="B135" s="40"/>
      <c r="C135" s="221" t="s">
        <v>226</v>
      </c>
      <c r="D135" s="221" t="s">
        <v>195</v>
      </c>
      <c r="E135" s="222" t="s">
        <v>811</v>
      </c>
      <c r="F135" s="223" t="s">
        <v>812</v>
      </c>
      <c r="G135" s="224" t="s">
        <v>198</v>
      </c>
      <c r="H135" s="225">
        <v>8.1999999999999993</v>
      </c>
      <c r="I135" s="226"/>
      <c r="J135" s="227">
        <f>ROUND(I135*H135,2)</f>
        <v>0</v>
      </c>
      <c r="K135" s="223" t="s">
        <v>212</v>
      </c>
      <c r="L135" s="45"/>
      <c r="M135" s="228" t="s">
        <v>1</v>
      </c>
      <c r="N135" s="229" t="s">
        <v>47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0.23999999999999999</v>
      </c>
      <c r="T135" s="231">
        <f>S135*H135</f>
        <v>1.9679999999999998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118</v>
      </c>
      <c r="AT135" s="232" t="s">
        <v>195</v>
      </c>
      <c r="AU135" s="232" t="s">
        <v>92</v>
      </c>
      <c r="AY135" s="17" t="s">
        <v>193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90</v>
      </c>
      <c r="BK135" s="233">
        <f>ROUND(I135*H135,2)</f>
        <v>0</v>
      </c>
      <c r="BL135" s="17" t="s">
        <v>118</v>
      </c>
      <c r="BM135" s="232" t="s">
        <v>813</v>
      </c>
    </row>
    <row r="136" s="13" customFormat="1">
      <c r="A136" s="13"/>
      <c r="B136" s="234"/>
      <c r="C136" s="235"/>
      <c r="D136" s="236" t="s">
        <v>201</v>
      </c>
      <c r="E136" s="237" t="s">
        <v>1</v>
      </c>
      <c r="F136" s="238" t="s">
        <v>814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201</v>
      </c>
      <c r="AU136" s="244" t="s">
        <v>92</v>
      </c>
      <c r="AV136" s="13" t="s">
        <v>90</v>
      </c>
      <c r="AW136" s="13" t="s">
        <v>38</v>
      </c>
      <c r="AX136" s="13" t="s">
        <v>82</v>
      </c>
      <c r="AY136" s="244" t="s">
        <v>193</v>
      </c>
    </row>
    <row r="137" s="14" customFormat="1">
      <c r="A137" s="14"/>
      <c r="B137" s="245"/>
      <c r="C137" s="246"/>
      <c r="D137" s="236" t="s">
        <v>201</v>
      </c>
      <c r="E137" s="247" t="s">
        <v>781</v>
      </c>
      <c r="F137" s="248" t="s">
        <v>779</v>
      </c>
      <c r="G137" s="246"/>
      <c r="H137" s="249">
        <v>8.1999999999999993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201</v>
      </c>
      <c r="AU137" s="255" t="s">
        <v>92</v>
      </c>
      <c r="AV137" s="14" t="s">
        <v>92</v>
      </c>
      <c r="AW137" s="14" t="s">
        <v>38</v>
      </c>
      <c r="AX137" s="14" t="s">
        <v>90</v>
      </c>
      <c r="AY137" s="255" t="s">
        <v>193</v>
      </c>
    </row>
    <row r="138" s="2" customFormat="1" ht="24.15" customHeight="1">
      <c r="A138" s="39"/>
      <c r="B138" s="40"/>
      <c r="C138" s="221" t="s">
        <v>235</v>
      </c>
      <c r="D138" s="221" t="s">
        <v>195</v>
      </c>
      <c r="E138" s="222" t="s">
        <v>815</v>
      </c>
      <c r="F138" s="223" t="s">
        <v>816</v>
      </c>
      <c r="G138" s="224" t="s">
        <v>198</v>
      </c>
      <c r="H138" s="225">
        <v>8.1999999999999993</v>
      </c>
      <c r="I138" s="226"/>
      <c r="J138" s="227">
        <f>ROUND(I138*H138,2)</f>
        <v>0</v>
      </c>
      <c r="K138" s="223" t="s">
        <v>212</v>
      </c>
      <c r="L138" s="45"/>
      <c r="M138" s="228" t="s">
        <v>1</v>
      </c>
      <c r="N138" s="229" t="s">
        <v>47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0.098000000000000004</v>
      </c>
      <c r="T138" s="231">
        <f>S138*H138</f>
        <v>0.80359999999999998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118</v>
      </c>
      <c r="AT138" s="232" t="s">
        <v>195</v>
      </c>
      <c r="AU138" s="232" t="s">
        <v>92</v>
      </c>
      <c r="AY138" s="17" t="s">
        <v>193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90</v>
      </c>
      <c r="BK138" s="233">
        <f>ROUND(I138*H138,2)</f>
        <v>0</v>
      </c>
      <c r="BL138" s="17" t="s">
        <v>118</v>
      </c>
      <c r="BM138" s="232" t="s">
        <v>817</v>
      </c>
    </row>
    <row r="139" s="14" customFormat="1">
      <c r="A139" s="14"/>
      <c r="B139" s="245"/>
      <c r="C139" s="246"/>
      <c r="D139" s="236" t="s">
        <v>201</v>
      </c>
      <c r="E139" s="247" t="s">
        <v>779</v>
      </c>
      <c r="F139" s="248" t="s">
        <v>818</v>
      </c>
      <c r="G139" s="246"/>
      <c r="H139" s="249">
        <v>8.1999999999999993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201</v>
      </c>
      <c r="AU139" s="255" t="s">
        <v>92</v>
      </c>
      <c r="AV139" s="14" t="s">
        <v>92</v>
      </c>
      <c r="AW139" s="14" t="s">
        <v>38</v>
      </c>
      <c r="AX139" s="14" t="s">
        <v>90</v>
      </c>
      <c r="AY139" s="255" t="s">
        <v>193</v>
      </c>
    </row>
    <row r="140" s="2" customFormat="1" ht="37.8" customHeight="1">
      <c r="A140" s="39"/>
      <c r="B140" s="40"/>
      <c r="C140" s="221" t="s">
        <v>240</v>
      </c>
      <c r="D140" s="221" t="s">
        <v>195</v>
      </c>
      <c r="E140" s="222" t="s">
        <v>819</v>
      </c>
      <c r="F140" s="223" t="s">
        <v>820</v>
      </c>
      <c r="G140" s="224" t="s">
        <v>243</v>
      </c>
      <c r="H140" s="225">
        <v>284.84399999999999</v>
      </c>
      <c r="I140" s="226"/>
      <c r="J140" s="227">
        <f>ROUND(I140*H140,2)</f>
        <v>0</v>
      </c>
      <c r="K140" s="223" t="s">
        <v>212</v>
      </c>
      <c r="L140" s="45"/>
      <c r="M140" s="228" t="s">
        <v>1</v>
      </c>
      <c r="N140" s="229" t="s">
        <v>47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118</v>
      </c>
      <c r="AT140" s="232" t="s">
        <v>195</v>
      </c>
      <c r="AU140" s="232" t="s">
        <v>92</v>
      </c>
      <c r="AY140" s="17" t="s">
        <v>193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90</v>
      </c>
      <c r="BK140" s="233">
        <f>ROUND(I140*H140,2)</f>
        <v>0</v>
      </c>
      <c r="BL140" s="17" t="s">
        <v>118</v>
      </c>
      <c r="BM140" s="232" t="s">
        <v>821</v>
      </c>
    </row>
    <row r="141" s="14" customFormat="1">
      <c r="A141" s="14"/>
      <c r="B141" s="245"/>
      <c r="C141" s="246"/>
      <c r="D141" s="236" t="s">
        <v>201</v>
      </c>
      <c r="E141" s="247" t="s">
        <v>1</v>
      </c>
      <c r="F141" s="248" t="s">
        <v>822</v>
      </c>
      <c r="G141" s="246"/>
      <c r="H141" s="249">
        <v>156.24000000000001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201</v>
      </c>
      <c r="AU141" s="255" t="s">
        <v>92</v>
      </c>
      <c r="AV141" s="14" t="s">
        <v>92</v>
      </c>
      <c r="AW141" s="14" t="s">
        <v>38</v>
      </c>
      <c r="AX141" s="14" t="s">
        <v>82</v>
      </c>
      <c r="AY141" s="255" t="s">
        <v>193</v>
      </c>
    </row>
    <row r="142" s="14" customFormat="1">
      <c r="A142" s="14"/>
      <c r="B142" s="245"/>
      <c r="C142" s="246"/>
      <c r="D142" s="236" t="s">
        <v>201</v>
      </c>
      <c r="E142" s="247" t="s">
        <v>1</v>
      </c>
      <c r="F142" s="248" t="s">
        <v>823</v>
      </c>
      <c r="G142" s="246"/>
      <c r="H142" s="249">
        <v>12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201</v>
      </c>
      <c r="AU142" s="255" t="s">
        <v>92</v>
      </c>
      <c r="AV142" s="14" t="s">
        <v>92</v>
      </c>
      <c r="AW142" s="14" t="s">
        <v>38</v>
      </c>
      <c r="AX142" s="14" t="s">
        <v>82</v>
      </c>
      <c r="AY142" s="255" t="s">
        <v>193</v>
      </c>
    </row>
    <row r="143" s="14" customFormat="1">
      <c r="A143" s="14"/>
      <c r="B143" s="245"/>
      <c r="C143" s="246"/>
      <c r="D143" s="236" t="s">
        <v>201</v>
      </c>
      <c r="E143" s="247" t="s">
        <v>1</v>
      </c>
      <c r="F143" s="248" t="s">
        <v>824</v>
      </c>
      <c r="G143" s="246"/>
      <c r="H143" s="249">
        <v>128.81399999999999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201</v>
      </c>
      <c r="AU143" s="255" t="s">
        <v>92</v>
      </c>
      <c r="AV143" s="14" t="s">
        <v>92</v>
      </c>
      <c r="AW143" s="14" t="s">
        <v>38</v>
      </c>
      <c r="AX143" s="14" t="s">
        <v>82</v>
      </c>
      <c r="AY143" s="255" t="s">
        <v>193</v>
      </c>
    </row>
    <row r="144" s="13" customFormat="1">
      <c r="A144" s="13"/>
      <c r="B144" s="234"/>
      <c r="C144" s="235"/>
      <c r="D144" s="236" t="s">
        <v>201</v>
      </c>
      <c r="E144" s="237" t="s">
        <v>1</v>
      </c>
      <c r="F144" s="238" t="s">
        <v>250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201</v>
      </c>
      <c r="AU144" s="244" t="s">
        <v>92</v>
      </c>
      <c r="AV144" s="13" t="s">
        <v>90</v>
      </c>
      <c r="AW144" s="13" t="s">
        <v>38</v>
      </c>
      <c r="AX144" s="13" t="s">
        <v>82</v>
      </c>
      <c r="AY144" s="244" t="s">
        <v>193</v>
      </c>
    </row>
    <row r="145" s="14" customFormat="1">
      <c r="A145" s="14"/>
      <c r="B145" s="245"/>
      <c r="C145" s="246"/>
      <c r="D145" s="236" t="s">
        <v>201</v>
      </c>
      <c r="E145" s="247" t="s">
        <v>1</v>
      </c>
      <c r="F145" s="248" t="s">
        <v>825</v>
      </c>
      <c r="G145" s="246"/>
      <c r="H145" s="249">
        <v>-0.40999999999999998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201</v>
      </c>
      <c r="AU145" s="255" t="s">
        <v>92</v>
      </c>
      <c r="AV145" s="14" t="s">
        <v>92</v>
      </c>
      <c r="AW145" s="14" t="s">
        <v>38</v>
      </c>
      <c r="AX145" s="14" t="s">
        <v>82</v>
      </c>
      <c r="AY145" s="255" t="s">
        <v>193</v>
      </c>
    </row>
    <row r="146" s="14" customFormat="1">
      <c r="A146" s="14"/>
      <c r="B146" s="245"/>
      <c r="C146" s="246"/>
      <c r="D146" s="236" t="s">
        <v>201</v>
      </c>
      <c r="E146" s="247" t="s">
        <v>1</v>
      </c>
      <c r="F146" s="248" t="s">
        <v>826</v>
      </c>
      <c r="G146" s="246"/>
      <c r="H146" s="249">
        <v>-0.81999999999999995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201</v>
      </c>
      <c r="AU146" s="255" t="s">
        <v>92</v>
      </c>
      <c r="AV146" s="14" t="s">
        <v>92</v>
      </c>
      <c r="AW146" s="14" t="s">
        <v>38</v>
      </c>
      <c r="AX146" s="14" t="s">
        <v>82</v>
      </c>
      <c r="AY146" s="255" t="s">
        <v>193</v>
      </c>
    </row>
    <row r="147" s="14" customFormat="1">
      <c r="A147" s="14"/>
      <c r="B147" s="245"/>
      <c r="C147" s="246"/>
      <c r="D147" s="236" t="s">
        <v>201</v>
      </c>
      <c r="E147" s="247" t="s">
        <v>1</v>
      </c>
      <c r="F147" s="248" t="s">
        <v>827</v>
      </c>
      <c r="G147" s="246"/>
      <c r="H147" s="249">
        <v>-0.57599999999999996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201</v>
      </c>
      <c r="AU147" s="255" t="s">
        <v>92</v>
      </c>
      <c r="AV147" s="14" t="s">
        <v>92</v>
      </c>
      <c r="AW147" s="14" t="s">
        <v>38</v>
      </c>
      <c r="AX147" s="14" t="s">
        <v>82</v>
      </c>
      <c r="AY147" s="255" t="s">
        <v>193</v>
      </c>
    </row>
    <row r="148" s="14" customFormat="1">
      <c r="A148" s="14"/>
      <c r="B148" s="245"/>
      <c r="C148" s="246"/>
      <c r="D148" s="236" t="s">
        <v>201</v>
      </c>
      <c r="E148" s="247" t="s">
        <v>1</v>
      </c>
      <c r="F148" s="248" t="s">
        <v>253</v>
      </c>
      <c r="G148" s="246"/>
      <c r="H148" s="249">
        <v>-10.404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201</v>
      </c>
      <c r="AU148" s="255" t="s">
        <v>92</v>
      </c>
      <c r="AV148" s="14" t="s">
        <v>92</v>
      </c>
      <c r="AW148" s="14" t="s">
        <v>38</v>
      </c>
      <c r="AX148" s="14" t="s">
        <v>82</v>
      </c>
      <c r="AY148" s="255" t="s">
        <v>193</v>
      </c>
    </row>
    <row r="149" s="15" customFormat="1">
      <c r="A149" s="15"/>
      <c r="B149" s="256"/>
      <c r="C149" s="257"/>
      <c r="D149" s="236" t="s">
        <v>201</v>
      </c>
      <c r="E149" s="258" t="s">
        <v>158</v>
      </c>
      <c r="F149" s="259" t="s">
        <v>234</v>
      </c>
      <c r="G149" s="257"/>
      <c r="H149" s="260">
        <v>284.84399999999999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201</v>
      </c>
      <c r="AU149" s="266" t="s">
        <v>92</v>
      </c>
      <c r="AV149" s="15" t="s">
        <v>118</v>
      </c>
      <c r="AW149" s="15" t="s">
        <v>38</v>
      </c>
      <c r="AX149" s="15" t="s">
        <v>90</v>
      </c>
      <c r="AY149" s="266" t="s">
        <v>193</v>
      </c>
    </row>
    <row r="150" s="2" customFormat="1" ht="33" customHeight="1">
      <c r="A150" s="39"/>
      <c r="B150" s="40"/>
      <c r="C150" s="221" t="s">
        <v>254</v>
      </c>
      <c r="D150" s="221" t="s">
        <v>195</v>
      </c>
      <c r="E150" s="222" t="s">
        <v>828</v>
      </c>
      <c r="F150" s="223" t="s">
        <v>829</v>
      </c>
      <c r="G150" s="224" t="s">
        <v>468</v>
      </c>
      <c r="H150" s="225">
        <v>1</v>
      </c>
      <c r="I150" s="226"/>
      <c r="J150" s="227">
        <f>ROUND(I150*H150,2)</f>
        <v>0</v>
      </c>
      <c r="K150" s="223" t="s">
        <v>1</v>
      </c>
      <c r="L150" s="45"/>
      <c r="M150" s="228" t="s">
        <v>1</v>
      </c>
      <c r="N150" s="229" t="s">
        <v>47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118</v>
      </c>
      <c r="AT150" s="232" t="s">
        <v>195</v>
      </c>
      <c r="AU150" s="232" t="s">
        <v>92</v>
      </c>
      <c r="AY150" s="17" t="s">
        <v>193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90</v>
      </c>
      <c r="BK150" s="233">
        <f>ROUND(I150*H150,2)</f>
        <v>0</v>
      </c>
      <c r="BL150" s="17" t="s">
        <v>118</v>
      </c>
      <c r="BM150" s="232" t="s">
        <v>830</v>
      </c>
    </row>
    <row r="151" s="14" customFormat="1">
      <c r="A151" s="14"/>
      <c r="B151" s="245"/>
      <c r="C151" s="246"/>
      <c r="D151" s="236" t="s">
        <v>201</v>
      </c>
      <c r="E151" s="247" t="s">
        <v>1</v>
      </c>
      <c r="F151" s="248" t="s">
        <v>785</v>
      </c>
      <c r="G151" s="246"/>
      <c r="H151" s="249">
        <v>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201</v>
      </c>
      <c r="AU151" s="255" t="s">
        <v>92</v>
      </c>
      <c r="AV151" s="14" t="s">
        <v>92</v>
      </c>
      <c r="AW151" s="14" t="s">
        <v>38</v>
      </c>
      <c r="AX151" s="14" t="s">
        <v>90</v>
      </c>
      <c r="AY151" s="255" t="s">
        <v>193</v>
      </c>
    </row>
    <row r="152" s="2" customFormat="1" ht="24.15" customHeight="1">
      <c r="A152" s="39"/>
      <c r="B152" s="40"/>
      <c r="C152" s="221" t="s">
        <v>259</v>
      </c>
      <c r="D152" s="221" t="s">
        <v>195</v>
      </c>
      <c r="E152" s="222" t="s">
        <v>831</v>
      </c>
      <c r="F152" s="223" t="s">
        <v>832</v>
      </c>
      <c r="G152" s="224" t="s">
        <v>198</v>
      </c>
      <c r="H152" s="225">
        <v>60</v>
      </c>
      <c r="I152" s="226"/>
      <c r="J152" s="227">
        <f>ROUND(I152*H152,2)</f>
        <v>0</v>
      </c>
      <c r="K152" s="223" t="s">
        <v>1</v>
      </c>
      <c r="L152" s="45"/>
      <c r="M152" s="228" t="s">
        <v>1</v>
      </c>
      <c r="N152" s="229" t="s">
        <v>47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118</v>
      </c>
      <c r="AT152" s="232" t="s">
        <v>195</v>
      </c>
      <c r="AU152" s="232" t="s">
        <v>92</v>
      </c>
      <c r="AY152" s="17" t="s">
        <v>193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90</v>
      </c>
      <c r="BK152" s="233">
        <f>ROUND(I152*H152,2)</f>
        <v>0</v>
      </c>
      <c r="BL152" s="17" t="s">
        <v>118</v>
      </c>
      <c r="BM152" s="232" t="s">
        <v>833</v>
      </c>
    </row>
    <row r="153" s="14" customFormat="1">
      <c r="A153" s="14"/>
      <c r="B153" s="245"/>
      <c r="C153" s="246"/>
      <c r="D153" s="236" t="s">
        <v>201</v>
      </c>
      <c r="E153" s="247" t="s">
        <v>1</v>
      </c>
      <c r="F153" s="248" t="s">
        <v>784</v>
      </c>
      <c r="G153" s="246"/>
      <c r="H153" s="249">
        <v>60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201</v>
      </c>
      <c r="AU153" s="255" t="s">
        <v>92</v>
      </c>
      <c r="AV153" s="14" t="s">
        <v>92</v>
      </c>
      <c r="AW153" s="14" t="s">
        <v>38</v>
      </c>
      <c r="AX153" s="14" t="s">
        <v>90</v>
      </c>
      <c r="AY153" s="255" t="s">
        <v>193</v>
      </c>
    </row>
    <row r="154" s="2" customFormat="1" ht="16.5" customHeight="1">
      <c r="A154" s="39"/>
      <c r="B154" s="40"/>
      <c r="C154" s="221" t="s">
        <v>265</v>
      </c>
      <c r="D154" s="221" t="s">
        <v>195</v>
      </c>
      <c r="E154" s="222" t="s">
        <v>834</v>
      </c>
      <c r="F154" s="223" t="s">
        <v>835</v>
      </c>
      <c r="G154" s="224" t="s">
        <v>243</v>
      </c>
      <c r="H154" s="225">
        <v>284.84399999999999</v>
      </c>
      <c r="I154" s="226"/>
      <c r="J154" s="227">
        <f>ROUND(I154*H154,2)</f>
        <v>0</v>
      </c>
      <c r="K154" s="223" t="s">
        <v>1</v>
      </c>
      <c r="L154" s="45"/>
      <c r="M154" s="228" t="s">
        <v>1</v>
      </c>
      <c r="N154" s="229" t="s">
        <v>47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118</v>
      </c>
      <c r="AT154" s="232" t="s">
        <v>195</v>
      </c>
      <c r="AU154" s="232" t="s">
        <v>92</v>
      </c>
      <c r="AY154" s="17" t="s">
        <v>193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90</v>
      </c>
      <c r="BK154" s="233">
        <f>ROUND(I154*H154,2)</f>
        <v>0</v>
      </c>
      <c r="BL154" s="17" t="s">
        <v>118</v>
      </c>
      <c r="BM154" s="232" t="s">
        <v>836</v>
      </c>
    </row>
    <row r="155" s="14" customFormat="1">
      <c r="A155" s="14"/>
      <c r="B155" s="245"/>
      <c r="C155" s="246"/>
      <c r="D155" s="236" t="s">
        <v>201</v>
      </c>
      <c r="E155" s="247" t="s">
        <v>134</v>
      </c>
      <c r="F155" s="248" t="s">
        <v>158</v>
      </c>
      <c r="G155" s="246"/>
      <c r="H155" s="249">
        <v>284.84399999999999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201</v>
      </c>
      <c r="AU155" s="255" t="s">
        <v>92</v>
      </c>
      <c r="AV155" s="14" t="s">
        <v>92</v>
      </c>
      <c r="AW155" s="14" t="s">
        <v>38</v>
      </c>
      <c r="AX155" s="14" t="s">
        <v>90</v>
      </c>
      <c r="AY155" s="255" t="s">
        <v>193</v>
      </c>
    </row>
    <row r="156" s="2" customFormat="1" ht="33" customHeight="1">
      <c r="A156" s="39"/>
      <c r="B156" s="40"/>
      <c r="C156" s="221" t="s">
        <v>270</v>
      </c>
      <c r="D156" s="221" t="s">
        <v>195</v>
      </c>
      <c r="E156" s="222" t="s">
        <v>301</v>
      </c>
      <c r="F156" s="223" t="s">
        <v>302</v>
      </c>
      <c r="G156" s="224" t="s">
        <v>303</v>
      </c>
      <c r="H156" s="225">
        <v>484.23500000000001</v>
      </c>
      <c r="I156" s="226"/>
      <c r="J156" s="227">
        <f>ROUND(I156*H156,2)</f>
        <v>0</v>
      </c>
      <c r="K156" s="223" t="s">
        <v>212</v>
      </c>
      <c r="L156" s="45"/>
      <c r="M156" s="228" t="s">
        <v>1</v>
      </c>
      <c r="N156" s="229" t="s">
        <v>47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118</v>
      </c>
      <c r="AT156" s="232" t="s">
        <v>195</v>
      </c>
      <c r="AU156" s="232" t="s">
        <v>92</v>
      </c>
      <c r="AY156" s="17" t="s">
        <v>193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90</v>
      </c>
      <c r="BK156" s="233">
        <f>ROUND(I156*H156,2)</f>
        <v>0</v>
      </c>
      <c r="BL156" s="17" t="s">
        <v>118</v>
      </c>
      <c r="BM156" s="232" t="s">
        <v>304</v>
      </c>
    </row>
    <row r="157" s="14" customFormat="1">
      <c r="A157" s="14"/>
      <c r="B157" s="245"/>
      <c r="C157" s="246"/>
      <c r="D157" s="236" t="s">
        <v>201</v>
      </c>
      <c r="E157" s="247" t="s">
        <v>1</v>
      </c>
      <c r="F157" s="248" t="s">
        <v>305</v>
      </c>
      <c r="G157" s="246"/>
      <c r="H157" s="249">
        <v>484.23500000000001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201</v>
      </c>
      <c r="AU157" s="255" t="s">
        <v>92</v>
      </c>
      <c r="AV157" s="14" t="s">
        <v>92</v>
      </c>
      <c r="AW157" s="14" t="s">
        <v>38</v>
      </c>
      <c r="AX157" s="14" t="s">
        <v>90</v>
      </c>
      <c r="AY157" s="255" t="s">
        <v>193</v>
      </c>
    </row>
    <row r="158" s="2" customFormat="1" ht="16.5" customHeight="1">
      <c r="A158" s="39"/>
      <c r="B158" s="40"/>
      <c r="C158" s="221" t="s">
        <v>275</v>
      </c>
      <c r="D158" s="221" t="s">
        <v>195</v>
      </c>
      <c r="E158" s="222" t="s">
        <v>837</v>
      </c>
      <c r="F158" s="223" t="s">
        <v>838</v>
      </c>
      <c r="G158" s="224" t="s">
        <v>303</v>
      </c>
      <c r="H158" s="225">
        <v>1.5</v>
      </c>
      <c r="I158" s="226"/>
      <c r="J158" s="227">
        <f>ROUND(I158*H158,2)</f>
        <v>0</v>
      </c>
      <c r="K158" s="223" t="s">
        <v>1</v>
      </c>
      <c r="L158" s="45"/>
      <c r="M158" s="228" t="s">
        <v>1</v>
      </c>
      <c r="N158" s="229" t="s">
        <v>47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118</v>
      </c>
      <c r="AT158" s="232" t="s">
        <v>195</v>
      </c>
      <c r="AU158" s="232" t="s">
        <v>92</v>
      </c>
      <c r="AY158" s="17" t="s">
        <v>193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90</v>
      </c>
      <c r="BK158" s="233">
        <f>ROUND(I158*H158,2)</f>
        <v>0</v>
      </c>
      <c r="BL158" s="17" t="s">
        <v>118</v>
      </c>
      <c r="BM158" s="232" t="s">
        <v>839</v>
      </c>
    </row>
    <row r="159" s="14" customFormat="1">
      <c r="A159" s="14"/>
      <c r="B159" s="245"/>
      <c r="C159" s="246"/>
      <c r="D159" s="236" t="s">
        <v>201</v>
      </c>
      <c r="E159" s="247" t="s">
        <v>1</v>
      </c>
      <c r="F159" s="248" t="s">
        <v>840</v>
      </c>
      <c r="G159" s="246"/>
      <c r="H159" s="249">
        <v>1.5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201</v>
      </c>
      <c r="AU159" s="255" t="s">
        <v>92</v>
      </c>
      <c r="AV159" s="14" t="s">
        <v>92</v>
      </c>
      <c r="AW159" s="14" t="s">
        <v>38</v>
      </c>
      <c r="AX159" s="14" t="s">
        <v>90</v>
      </c>
      <c r="AY159" s="255" t="s">
        <v>193</v>
      </c>
    </row>
    <row r="160" s="2" customFormat="1" ht="24.15" customHeight="1">
      <c r="A160" s="39"/>
      <c r="B160" s="40"/>
      <c r="C160" s="221" t="s">
        <v>279</v>
      </c>
      <c r="D160" s="221" t="s">
        <v>195</v>
      </c>
      <c r="E160" s="222" t="s">
        <v>323</v>
      </c>
      <c r="F160" s="223" t="s">
        <v>324</v>
      </c>
      <c r="G160" s="224" t="s">
        <v>198</v>
      </c>
      <c r="H160" s="225">
        <v>80</v>
      </c>
      <c r="I160" s="226"/>
      <c r="J160" s="227">
        <f>ROUND(I160*H160,2)</f>
        <v>0</v>
      </c>
      <c r="K160" s="223" t="s">
        <v>212</v>
      </c>
      <c r="L160" s="45"/>
      <c r="M160" s="228" t="s">
        <v>1</v>
      </c>
      <c r="N160" s="229" t="s">
        <v>47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118</v>
      </c>
      <c r="AT160" s="232" t="s">
        <v>195</v>
      </c>
      <c r="AU160" s="232" t="s">
        <v>92</v>
      </c>
      <c r="AY160" s="17" t="s">
        <v>193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90</v>
      </c>
      <c r="BK160" s="233">
        <f>ROUND(I160*H160,2)</f>
        <v>0</v>
      </c>
      <c r="BL160" s="17" t="s">
        <v>118</v>
      </c>
      <c r="BM160" s="232" t="s">
        <v>841</v>
      </c>
    </row>
    <row r="161" s="14" customFormat="1">
      <c r="A161" s="14"/>
      <c r="B161" s="245"/>
      <c r="C161" s="246"/>
      <c r="D161" s="236" t="s">
        <v>201</v>
      </c>
      <c r="E161" s="247" t="s">
        <v>792</v>
      </c>
      <c r="F161" s="248" t="s">
        <v>842</v>
      </c>
      <c r="G161" s="246"/>
      <c r="H161" s="249">
        <v>80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201</v>
      </c>
      <c r="AU161" s="255" t="s">
        <v>92</v>
      </c>
      <c r="AV161" s="14" t="s">
        <v>92</v>
      </c>
      <c r="AW161" s="14" t="s">
        <v>38</v>
      </c>
      <c r="AX161" s="14" t="s">
        <v>90</v>
      </c>
      <c r="AY161" s="255" t="s">
        <v>193</v>
      </c>
    </row>
    <row r="162" s="2" customFormat="1" ht="24.15" customHeight="1">
      <c r="A162" s="39"/>
      <c r="B162" s="40"/>
      <c r="C162" s="221" t="s">
        <v>8</v>
      </c>
      <c r="D162" s="221" t="s">
        <v>195</v>
      </c>
      <c r="E162" s="222" t="s">
        <v>327</v>
      </c>
      <c r="F162" s="223" t="s">
        <v>328</v>
      </c>
      <c r="G162" s="224" t="s">
        <v>198</v>
      </c>
      <c r="H162" s="225">
        <v>957.70000000000005</v>
      </c>
      <c r="I162" s="226"/>
      <c r="J162" s="227">
        <f>ROUND(I162*H162,2)</f>
        <v>0</v>
      </c>
      <c r="K162" s="223" t="s">
        <v>212</v>
      </c>
      <c r="L162" s="45"/>
      <c r="M162" s="228" t="s">
        <v>1</v>
      </c>
      <c r="N162" s="229" t="s">
        <v>47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118</v>
      </c>
      <c r="AT162" s="232" t="s">
        <v>195</v>
      </c>
      <c r="AU162" s="232" t="s">
        <v>92</v>
      </c>
      <c r="AY162" s="17" t="s">
        <v>193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90</v>
      </c>
      <c r="BK162" s="233">
        <f>ROUND(I162*H162,2)</f>
        <v>0</v>
      </c>
      <c r="BL162" s="17" t="s">
        <v>118</v>
      </c>
      <c r="BM162" s="232" t="s">
        <v>329</v>
      </c>
    </row>
    <row r="163" s="14" customFormat="1">
      <c r="A163" s="14"/>
      <c r="B163" s="245"/>
      <c r="C163" s="246"/>
      <c r="D163" s="236" t="s">
        <v>201</v>
      </c>
      <c r="E163" s="247" t="s">
        <v>154</v>
      </c>
      <c r="F163" s="248" t="s">
        <v>843</v>
      </c>
      <c r="G163" s="246"/>
      <c r="H163" s="249">
        <v>306.69999999999999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201</v>
      </c>
      <c r="AU163" s="255" t="s">
        <v>92</v>
      </c>
      <c r="AV163" s="14" t="s">
        <v>92</v>
      </c>
      <c r="AW163" s="14" t="s">
        <v>38</v>
      </c>
      <c r="AX163" s="14" t="s">
        <v>82</v>
      </c>
      <c r="AY163" s="255" t="s">
        <v>193</v>
      </c>
    </row>
    <row r="164" s="14" customFormat="1">
      <c r="A164" s="14"/>
      <c r="B164" s="245"/>
      <c r="C164" s="246"/>
      <c r="D164" s="236" t="s">
        <v>201</v>
      </c>
      <c r="E164" s="247" t="s">
        <v>775</v>
      </c>
      <c r="F164" s="248" t="s">
        <v>844</v>
      </c>
      <c r="G164" s="246"/>
      <c r="H164" s="249">
        <v>651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201</v>
      </c>
      <c r="AU164" s="255" t="s">
        <v>92</v>
      </c>
      <c r="AV164" s="14" t="s">
        <v>92</v>
      </c>
      <c r="AW164" s="14" t="s">
        <v>38</v>
      </c>
      <c r="AX164" s="14" t="s">
        <v>82</v>
      </c>
      <c r="AY164" s="255" t="s">
        <v>193</v>
      </c>
    </row>
    <row r="165" s="15" customFormat="1">
      <c r="A165" s="15"/>
      <c r="B165" s="256"/>
      <c r="C165" s="257"/>
      <c r="D165" s="236" t="s">
        <v>201</v>
      </c>
      <c r="E165" s="258" t="s">
        <v>1</v>
      </c>
      <c r="F165" s="259" t="s">
        <v>234</v>
      </c>
      <c r="G165" s="257"/>
      <c r="H165" s="260">
        <v>957.70000000000005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201</v>
      </c>
      <c r="AU165" s="266" t="s">
        <v>92</v>
      </c>
      <c r="AV165" s="15" t="s">
        <v>118</v>
      </c>
      <c r="AW165" s="15" t="s">
        <v>38</v>
      </c>
      <c r="AX165" s="15" t="s">
        <v>90</v>
      </c>
      <c r="AY165" s="266" t="s">
        <v>193</v>
      </c>
    </row>
    <row r="166" s="2" customFormat="1" ht="24.15" customHeight="1">
      <c r="A166" s="39"/>
      <c r="B166" s="40"/>
      <c r="C166" s="221" t="s">
        <v>290</v>
      </c>
      <c r="D166" s="221" t="s">
        <v>195</v>
      </c>
      <c r="E166" s="222" t="s">
        <v>336</v>
      </c>
      <c r="F166" s="223" t="s">
        <v>337</v>
      </c>
      <c r="G166" s="224" t="s">
        <v>198</v>
      </c>
      <c r="H166" s="225">
        <v>80</v>
      </c>
      <c r="I166" s="226"/>
      <c r="J166" s="227">
        <f>ROUND(I166*H166,2)</f>
        <v>0</v>
      </c>
      <c r="K166" s="223" t="s">
        <v>212</v>
      </c>
      <c r="L166" s="45"/>
      <c r="M166" s="228" t="s">
        <v>1</v>
      </c>
      <c r="N166" s="229" t="s">
        <v>47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118</v>
      </c>
      <c r="AT166" s="232" t="s">
        <v>195</v>
      </c>
      <c r="AU166" s="232" t="s">
        <v>92</v>
      </c>
      <c r="AY166" s="17" t="s">
        <v>193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90</v>
      </c>
      <c r="BK166" s="233">
        <f>ROUND(I166*H166,2)</f>
        <v>0</v>
      </c>
      <c r="BL166" s="17" t="s">
        <v>118</v>
      </c>
      <c r="BM166" s="232" t="s">
        <v>845</v>
      </c>
    </row>
    <row r="167" s="14" customFormat="1">
      <c r="A167" s="14"/>
      <c r="B167" s="245"/>
      <c r="C167" s="246"/>
      <c r="D167" s="236" t="s">
        <v>201</v>
      </c>
      <c r="E167" s="247" t="s">
        <v>1</v>
      </c>
      <c r="F167" s="248" t="s">
        <v>792</v>
      </c>
      <c r="G167" s="246"/>
      <c r="H167" s="249">
        <v>80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201</v>
      </c>
      <c r="AU167" s="255" t="s">
        <v>92</v>
      </c>
      <c r="AV167" s="14" t="s">
        <v>92</v>
      </c>
      <c r="AW167" s="14" t="s">
        <v>38</v>
      </c>
      <c r="AX167" s="14" t="s">
        <v>90</v>
      </c>
      <c r="AY167" s="255" t="s">
        <v>193</v>
      </c>
    </row>
    <row r="168" s="2" customFormat="1" ht="16.5" customHeight="1">
      <c r="A168" s="39"/>
      <c r="B168" s="40"/>
      <c r="C168" s="267" t="s">
        <v>295</v>
      </c>
      <c r="D168" s="267" t="s">
        <v>316</v>
      </c>
      <c r="E168" s="268" t="s">
        <v>846</v>
      </c>
      <c r="F168" s="269" t="s">
        <v>342</v>
      </c>
      <c r="G168" s="270" t="s">
        <v>243</v>
      </c>
      <c r="H168" s="271">
        <v>12</v>
      </c>
      <c r="I168" s="272"/>
      <c r="J168" s="273">
        <f>ROUND(I168*H168,2)</f>
        <v>0</v>
      </c>
      <c r="K168" s="269" t="s">
        <v>1</v>
      </c>
      <c r="L168" s="274"/>
      <c r="M168" s="275" t="s">
        <v>1</v>
      </c>
      <c r="N168" s="276" t="s">
        <v>47</v>
      </c>
      <c r="O168" s="92"/>
      <c r="P168" s="230">
        <f>O168*H168</f>
        <v>0</v>
      </c>
      <c r="Q168" s="230">
        <v>1</v>
      </c>
      <c r="R168" s="230">
        <f>Q168*H168</f>
        <v>12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240</v>
      </c>
      <c r="AT168" s="232" t="s">
        <v>316</v>
      </c>
      <c r="AU168" s="232" t="s">
        <v>92</v>
      </c>
      <c r="AY168" s="17" t="s">
        <v>193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90</v>
      </c>
      <c r="BK168" s="233">
        <f>ROUND(I168*H168,2)</f>
        <v>0</v>
      </c>
      <c r="BL168" s="17" t="s">
        <v>118</v>
      </c>
      <c r="BM168" s="232" t="s">
        <v>847</v>
      </c>
    </row>
    <row r="169" s="14" customFormat="1">
      <c r="A169" s="14"/>
      <c r="B169" s="245"/>
      <c r="C169" s="246"/>
      <c r="D169" s="236" t="s">
        <v>201</v>
      </c>
      <c r="E169" s="247" t="s">
        <v>1</v>
      </c>
      <c r="F169" s="248" t="s">
        <v>823</v>
      </c>
      <c r="G169" s="246"/>
      <c r="H169" s="249">
        <v>12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201</v>
      </c>
      <c r="AU169" s="255" t="s">
        <v>92</v>
      </c>
      <c r="AV169" s="14" t="s">
        <v>92</v>
      </c>
      <c r="AW169" s="14" t="s">
        <v>38</v>
      </c>
      <c r="AX169" s="14" t="s">
        <v>90</v>
      </c>
      <c r="AY169" s="255" t="s">
        <v>193</v>
      </c>
    </row>
    <row r="170" s="2" customFormat="1" ht="24.15" customHeight="1">
      <c r="A170" s="39"/>
      <c r="B170" s="40"/>
      <c r="C170" s="221" t="s">
        <v>300</v>
      </c>
      <c r="D170" s="221" t="s">
        <v>195</v>
      </c>
      <c r="E170" s="222" t="s">
        <v>346</v>
      </c>
      <c r="F170" s="223" t="s">
        <v>347</v>
      </c>
      <c r="G170" s="224" t="s">
        <v>198</v>
      </c>
      <c r="H170" s="225">
        <v>80</v>
      </c>
      <c r="I170" s="226"/>
      <c r="J170" s="227">
        <f>ROUND(I170*H170,2)</f>
        <v>0</v>
      </c>
      <c r="K170" s="223" t="s">
        <v>212</v>
      </c>
      <c r="L170" s="45"/>
      <c r="M170" s="228" t="s">
        <v>1</v>
      </c>
      <c r="N170" s="229" t="s">
        <v>47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118</v>
      </c>
      <c r="AT170" s="232" t="s">
        <v>195</v>
      </c>
      <c r="AU170" s="232" t="s">
        <v>92</v>
      </c>
      <c r="AY170" s="17" t="s">
        <v>193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90</v>
      </c>
      <c r="BK170" s="233">
        <f>ROUND(I170*H170,2)</f>
        <v>0</v>
      </c>
      <c r="BL170" s="17" t="s">
        <v>118</v>
      </c>
      <c r="BM170" s="232" t="s">
        <v>848</v>
      </c>
    </row>
    <row r="171" s="14" customFormat="1">
      <c r="A171" s="14"/>
      <c r="B171" s="245"/>
      <c r="C171" s="246"/>
      <c r="D171" s="236" t="s">
        <v>201</v>
      </c>
      <c r="E171" s="247" t="s">
        <v>1</v>
      </c>
      <c r="F171" s="248" t="s">
        <v>792</v>
      </c>
      <c r="G171" s="246"/>
      <c r="H171" s="249">
        <v>80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201</v>
      </c>
      <c r="AU171" s="255" t="s">
        <v>92</v>
      </c>
      <c r="AV171" s="14" t="s">
        <v>92</v>
      </c>
      <c r="AW171" s="14" t="s">
        <v>38</v>
      </c>
      <c r="AX171" s="14" t="s">
        <v>90</v>
      </c>
      <c r="AY171" s="255" t="s">
        <v>193</v>
      </c>
    </row>
    <row r="172" s="2" customFormat="1" ht="16.5" customHeight="1">
      <c r="A172" s="39"/>
      <c r="B172" s="40"/>
      <c r="C172" s="267" t="s">
        <v>306</v>
      </c>
      <c r="D172" s="267" t="s">
        <v>316</v>
      </c>
      <c r="E172" s="268" t="s">
        <v>849</v>
      </c>
      <c r="F172" s="269" t="s">
        <v>850</v>
      </c>
      <c r="G172" s="270" t="s">
        <v>352</v>
      </c>
      <c r="H172" s="271">
        <v>4</v>
      </c>
      <c r="I172" s="272"/>
      <c r="J172" s="273">
        <f>ROUND(I172*H172,2)</f>
        <v>0</v>
      </c>
      <c r="K172" s="269" t="s">
        <v>212</v>
      </c>
      <c r="L172" s="274"/>
      <c r="M172" s="275" t="s">
        <v>1</v>
      </c>
      <c r="N172" s="276" t="s">
        <v>47</v>
      </c>
      <c r="O172" s="92"/>
      <c r="P172" s="230">
        <f>O172*H172</f>
        <v>0</v>
      </c>
      <c r="Q172" s="230">
        <v>0.001</v>
      </c>
      <c r="R172" s="230">
        <f>Q172*H172</f>
        <v>0.0040000000000000001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240</v>
      </c>
      <c r="AT172" s="232" t="s">
        <v>316</v>
      </c>
      <c r="AU172" s="232" t="s">
        <v>92</v>
      </c>
      <c r="AY172" s="17" t="s">
        <v>193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90</v>
      </c>
      <c r="BK172" s="233">
        <f>ROUND(I172*H172,2)</f>
        <v>0</v>
      </c>
      <c r="BL172" s="17" t="s">
        <v>118</v>
      </c>
      <c r="BM172" s="232" t="s">
        <v>851</v>
      </c>
    </row>
    <row r="173" s="14" customFormat="1">
      <c r="A173" s="14"/>
      <c r="B173" s="245"/>
      <c r="C173" s="246"/>
      <c r="D173" s="236" t="s">
        <v>201</v>
      </c>
      <c r="E173" s="247" t="s">
        <v>1</v>
      </c>
      <c r="F173" s="248" t="s">
        <v>852</v>
      </c>
      <c r="G173" s="246"/>
      <c r="H173" s="249">
        <v>4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201</v>
      </c>
      <c r="AU173" s="255" t="s">
        <v>92</v>
      </c>
      <c r="AV173" s="14" t="s">
        <v>92</v>
      </c>
      <c r="AW173" s="14" t="s">
        <v>38</v>
      </c>
      <c r="AX173" s="14" t="s">
        <v>90</v>
      </c>
      <c r="AY173" s="255" t="s">
        <v>193</v>
      </c>
    </row>
    <row r="174" s="2" customFormat="1" ht="37.8" customHeight="1">
      <c r="A174" s="39"/>
      <c r="B174" s="40"/>
      <c r="C174" s="221" t="s">
        <v>311</v>
      </c>
      <c r="D174" s="221" t="s">
        <v>195</v>
      </c>
      <c r="E174" s="222" t="s">
        <v>356</v>
      </c>
      <c r="F174" s="223" t="s">
        <v>357</v>
      </c>
      <c r="G174" s="224" t="s">
        <v>198</v>
      </c>
      <c r="H174" s="225">
        <v>80</v>
      </c>
      <c r="I174" s="226"/>
      <c r="J174" s="227">
        <f>ROUND(I174*H174,2)</f>
        <v>0</v>
      </c>
      <c r="K174" s="223" t="s">
        <v>1</v>
      </c>
      <c r="L174" s="45"/>
      <c r="M174" s="228" t="s">
        <v>1</v>
      </c>
      <c r="N174" s="229" t="s">
        <v>47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118</v>
      </c>
      <c r="AT174" s="232" t="s">
        <v>195</v>
      </c>
      <c r="AU174" s="232" t="s">
        <v>92</v>
      </c>
      <c r="AY174" s="17" t="s">
        <v>193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90</v>
      </c>
      <c r="BK174" s="233">
        <f>ROUND(I174*H174,2)</f>
        <v>0</v>
      </c>
      <c r="BL174" s="17" t="s">
        <v>118</v>
      </c>
      <c r="BM174" s="232" t="s">
        <v>853</v>
      </c>
    </row>
    <row r="175" s="14" customFormat="1">
      <c r="A175" s="14"/>
      <c r="B175" s="245"/>
      <c r="C175" s="246"/>
      <c r="D175" s="236" t="s">
        <v>201</v>
      </c>
      <c r="E175" s="247" t="s">
        <v>1</v>
      </c>
      <c r="F175" s="248" t="s">
        <v>792</v>
      </c>
      <c r="G175" s="246"/>
      <c r="H175" s="249">
        <v>80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201</v>
      </c>
      <c r="AU175" s="255" t="s">
        <v>92</v>
      </c>
      <c r="AV175" s="14" t="s">
        <v>92</v>
      </c>
      <c r="AW175" s="14" t="s">
        <v>38</v>
      </c>
      <c r="AX175" s="14" t="s">
        <v>90</v>
      </c>
      <c r="AY175" s="255" t="s">
        <v>193</v>
      </c>
    </row>
    <row r="176" s="2" customFormat="1" ht="24.15" customHeight="1">
      <c r="A176" s="39"/>
      <c r="B176" s="40"/>
      <c r="C176" s="221" t="s">
        <v>7</v>
      </c>
      <c r="D176" s="221" t="s">
        <v>195</v>
      </c>
      <c r="E176" s="222" t="s">
        <v>854</v>
      </c>
      <c r="F176" s="223" t="s">
        <v>855</v>
      </c>
      <c r="G176" s="224" t="s">
        <v>468</v>
      </c>
      <c r="H176" s="225">
        <v>4</v>
      </c>
      <c r="I176" s="226"/>
      <c r="J176" s="227">
        <f>ROUND(I176*H176,2)</f>
        <v>0</v>
      </c>
      <c r="K176" s="223" t="s">
        <v>212</v>
      </c>
      <c r="L176" s="45"/>
      <c r="M176" s="228" t="s">
        <v>1</v>
      </c>
      <c r="N176" s="229" t="s">
        <v>47</v>
      </c>
      <c r="O176" s="92"/>
      <c r="P176" s="230">
        <f>O176*H176</f>
        <v>0</v>
      </c>
      <c r="Q176" s="230">
        <v>0.021350000000000001</v>
      </c>
      <c r="R176" s="230">
        <f>Q176*H176</f>
        <v>0.085400000000000004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118</v>
      </c>
      <c r="AT176" s="232" t="s">
        <v>195</v>
      </c>
      <c r="AU176" s="232" t="s">
        <v>92</v>
      </c>
      <c r="AY176" s="17" t="s">
        <v>193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90</v>
      </c>
      <c r="BK176" s="233">
        <f>ROUND(I176*H176,2)</f>
        <v>0</v>
      </c>
      <c r="BL176" s="17" t="s">
        <v>118</v>
      </c>
      <c r="BM176" s="232" t="s">
        <v>856</v>
      </c>
    </row>
    <row r="177" s="12" customFormat="1" ht="22.8" customHeight="1">
      <c r="A177" s="12"/>
      <c r="B177" s="205"/>
      <c r="C177" s="206"/>
      <c r="D177" s="207" t="s">
        <v>81</v>
      </c>
      <c r="E177" s="219" t="s">
        <v>221</v>
      </c>
      <c r="F177" s="219" t="s">
        <v>384</v>
      </c>
      <c r="G177" s="206"/>
      <c r="H177" s="206"/>
      <c r="I177" s="209"/>
      <c r="J177" s="220">
        <f>BK177</f>
        <v>0</v>
      </c>
      <c r="K177" s="206"/>
      <c r="L177" s="211"/>
      <c r="M177" s="212"/>
      <c r="N177" s="213"/>
      <c r="O177" s="213"/>
      <c r="P177" s="214">
        <f>SUM(P178:P191)</f>
        <v>0</v>
      </c>
      <c r="Q177" s="213"/>
      <c r="R177" s="214">
        <f>SUM(R178:R191)</f>
        <v>239.59329700000004</v>
      </c>
      <c r="S177" s="213"/>
      <c r="T177" s="215">
        <f>SUM(T178:T191)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6" t="s">
        <v>90</v>
      </c>
      <c r="AT177" s="217" t="s">
        <v>81</v>
      </c>
      <c r="AU177" s="217" t="s">
        <v>90</v>
      </c>
      <c r="AY177" s="216" t="s">
        <v>193</v>
      </c>
      <c r="BK177" s="218">
        <f>SUM(BK178:BK191)</f>
        <v>0</v>
      </c>
    </row>
    <row r="178" s="2" customFormat="1" ht="24.15" customHeight="1">
      <c r="A178" s="39"/>
      <c r="B178" s="40"/>
      <c r="C178" s="221" t="s">
        <v>322</v>
      </c>
      <c r="D178" s="221" t="s">
        <v>195</v>
      </c>
      <c r="E178" s="222" t="s">
        <v>396</v>
      </c>
      <c r="F178" s="223" t="s">
        <v>397</v>
      </c>
      <c r="G178" s="224" t="s">
        <v>198</v>
      </c>
      <c r="H178" s="225">
        <v>957.70000000000005</v>
      </c>
      <c r="I178" s="226"/>
      <c r="J178" s="227">
        <f>ROUND(I178*H178,2)</f>
        <v>0</v>
      </c>
      <c r="K178" s="223" t="s">
        <v>212</v>
      </c>
      <c r="L178" s="45"/>
      <c r="M178" s="228" t="s">
        <v>1</v>
      </c>
      <c r="N178" s="229" t="s">
        <v>47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118</v>
      </c>
      <c r="AT178" s="232" t="s">
        <v>195</v>
      </c>
      <c r="AU178" s="232" t="s">
        <v>92</v>
      </c>
      <c r="AY178" s="17" t="s">
        <v>193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90</v>
      </c>
      <c r="BK178" s="233">
        <f>ROUND(I178*H178,2)</f>
        <v>0</v>
      </c>
      <c r="BL178" s="17" t="s">
        <v>118</v>
      </c>
      <c r="BM178" s="232" t="s">
        <v>857</v>
      </c>
    </row>
    <row r="179" s="14" customFormat="1">
      <c r="A179" s="14"/>
      <c r="B179" s="245"/>
      <c r="C179" s="246"/>
      <c r="D179" s="236" t="s">
        <v>201</v>
      </c>
      <c r="E179" s="247" t="s">
        <v>1</v>
      </c>
      <c r="F179" s="248" t="s">
        <v>858</v>
      </c>
      <c r="G179" s="246"/>
      <c r="H179" s="249">
        <v>957.70000000000005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201</v>
      </c>
      <c r="AU179" s="255" t="s">
        <v>92</v>
      </c>
      <c r="AV179" s="14" t="s">
        <v>92</v>
      </c>
      <c r="AW179" s="14" t="s">
        <v>38</v>
      </c>
      <c r="AX179" s="14" t="s">
        <v>90</v>
      </c>
      <c r="AY179" s="255" t="s">
        <v>193</v>
      </c>
    </row>
    <row r="180" s="2" customFormat="1" ht="33" customHeight="1">
      <c r="A180" s="39"/>
      <c r="B180" s="40"/>
      <c r="C180" s="221" t="s">
        <v>326</v>
      </c>
      <c r="D180" s="221" t="s">
        <v>195</v>
      </c>
      <c r="E180" s="222" t="s">
        <v>859</v>
      </c>
      <c r="F180" s="223" t="s">
        <v>860</v>
      </c>
      <c r="G180" s="224" t="s">
        <v>198</v>
      </c>
      <c r="H180" s="225">
        <v>651</v>
      </c>
      <c r="I180" s="226"/>
      <c r="J180" s="227">
        <f>ROUND(I180*H180,2)</f>
        <v>0</v>
      </c>
      <c r="K180" s="223" t="s">
        <v>212</v>
      </c>
      <c r="L180" s="45"/>
      <c r="M180" s="228" t="s">
        <v>1</v>
      </c>
      <c r="N180" s="229" t="s">
        <v>47</v>
      </c>
      <c r="O180" s="92"/>
      <c r="P180" s="230">
        <f>O180*H180</f>
        <v>0</v>
      </c>
      <c r="Q180" s="230">
        <v>0.089219999999999994</v>
      </c>
      <c r="R180" s="230">
        <f>Q180*H180</f>
        <v>58.082219999999992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118</v>
      </c>
      <c r="AT180" s="232" t="s">
        <v>195</v>
      </c>
      <c r="AU180" s="232" t="s">
        <v>92</v>
      </c>
      <c r="AY180" s="17" t="s">
        <v>193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90</v>
      </c>
      <c r="BK180" s="233">
        <f>ROUND(I180*H180,2)</f>
        <v>0</v>
      </c>
      <c r="BL180" s="17" t="s">
        <v>118</v>
      </c>
      <c r="BM180" s="232" t="s">
        <v>861</v>
      </c>
    </row>
    <row r="181" s="14" customFormat="1">
      <c r="A181" s="14"/>
      <c r="B181" s="245"/>
      <c r="C181" s="246"/>
      <c r="D181" s="236" t="s">
        <v>201</v>
      </c>
      <c r="E181" s="247" t="s">
        <v>1</v>
      </c>
      <c r="F181" s="248" t="s">
        <v>775</v>
      </c>
      <c r="G181" s="246"/>
      <c r="H181" s="249">
        <v>651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201</v>
      </c>
      <c r="AU181" s="255" t="s">
        <v>92</v>
      </c>
      <c r="AV181" s="14" t="s">
        <v>92</v>
      </c>
      <c r="AW181" s="14" t="s">
        <v>38</v>
      </c>
      <c r="AX181" s="14" t="s">
        <v>90</v>
      </c>
      <c r="AY181" s="255" t="s">
        <v>193</v>
      </c>
    </row>
    <row r="182" s="2" customFormat="1" ht="24.15" customHeight="1">
      <c r="A182" s="39"/>
      <c r="B182" s="40"/>
      <c r="C182" s="267" t="s">
        <v>335</v>
      </c>
      <c r="D182" s="267" t="s">
        <v>316</v>
      </c>
      <c r="E182" s="268" t="s">
        <v>431</v>
      </c>
      <c r="F182" s="269" t="s">
        <v>862</v>
      </c>
      <c r="G182" s="270" t="s">
        <v>198</v>
      </c>
      <c r="H182" s="271">
        <v>681.46199999999999</v>
      </c>
      <c r="I182" s="272"/>
      <c r="J182" s="273">
        <f>ROUND(I182*H182,2)</f>
        <v>0</v>
      </c>
      <c r="K182" s="269" t="s">
        <v>438</v>
      </c>
      <c r="L182" s="274"/>
      <c r="M182" s="275" t="s">
        <v>1</v>
      </c>
      <c r="N182" s="276" t="s">
        <v>47</v>
      </c>
      <c r="O182" s="92"/>
      <c r="P182" s="230">
        <f>O182*H182</f>
        <v>0</v>
      </c>
      <c r="Q182" s="230">
        <v>0.13100000000000001</v>
      </c>
      <c r="R182" s="230">
        <f>Q182*H182</f>
        <v>89.271522000000004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240</v>
      </c>
      <c r="AT182" s="232" t="s">
        <v>316</v>
      </c>
      <c r="AU182" s="232" t="s">
        <v>92</v>
      </c>
      <c r="AY182" s="17" t="s">
        <v>193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90</v>
      </c>
      <c r="BK182" s="233">
        <f>ROUND(I182*H182,2)</f>
        <v>0</v>
      </c>
      <c r="BL182" s="17" t="s">
        <v>118</v>
      </c>
      <c r="BM182" s="232" t="s">
        <v>863</v>
      </c>
    </row>
    <row r="183" s="14" customFormat="1">
      <c r="A183" s="14"/>
      <c r="B183" s="245"/>
      <c r="C183" s="246"/>
      <c r="D183" s="236" t="s">
        <v>201</v>
      </c>
      <c r="E183" s="247" t="s">
        <v>1</v>
      </c>
      <c r="F183" s="248" t="s">
        <v>864</v>
      </c>
      <c r="G183" s="246"/>
      <c r="H183" s="249">
        <v>681.46199999999999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201</v>
      </c>
      <c r="AU183" s="255" t="s">
        <v>92</v>
      </c>
      <c r="AV183" s="14" t="s">
        <v>92</v>
      </c>
      <c r="AW183" s="14" t="s">
        <v>38</v>
      </c>
      <c r="AX183" s="14" t="s">
        <v>90</v>
      </c>
      <c r="AY183" s="255" t="s">
        <v>193</v>
      </c>
    </row>
    <row r="184" s="2" customFormat="1" ht="24.15" customHeight="1">
      <c r="A184" s="39"/>
      <c r="B184" s="40"/>
      <c r="C184" s="267" t="s">
        <v>340</v>
      </c>
      <c r="D184" s="267" t="s">
        <v>316</v>
      </c>
      <c r="E184" s="268" t="s">
        <v>865</v>
      </c>
      <c r="F184" s="269" t="s">
        <v>866</v>
      </c>
      <c r="G184" s="270" t="s">
        <v>198</v>
      </c>
      <c r="H184" s="271">
        <v>18.375</v>
      </c>
      <c r="I184" s="272"/>
      <c r="J184" s="273">
        <f>ROUND(I184*H184,2)</f>
        <v>0</v>
      </c>
      <c r="K184" s="269" t="s">
        <v>1</v>
      </c>
      <c r="L184" s="274"/>
      <c r="M184" s="275" t="s">
        <v>1</v>
      </c>
      <c r="N184" s="276" t="s">
        <v>47</v>
      </c>
      <c r="O184" s="92"/>
      <c r="P184" s="230">
        <f>O184*H184</f>
        <v>0</v>
      </c>
      <c r="Q184" s="230">
        <v>0.13100000000000001</v>
      </c>
      <c r="R184" s="230">
        <f>Q184*H184</f>
        <v>2.4071250000000002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240</v>
      </c>
      <c r="AT184" s="232" t="s">
        <v>316</v>
      </c>
      <c r="AU184" s="232" t="s">
        <v>92</v>
      </c>
      <c r="AY184" s="17" t="s">
        <v>193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90</v>
      </c>
      <c r="BK184" s="233">
        <f>ROUND(I184*H184,2)</f>
        <v>0</v>
      </c>
      <c r="BL184" s="17" t="s">
        <v>118</v>
      </c>
      <c r="BM184" s="232" t="s">
        <v>867</v>
      </c>
    </row>
    <row r="185" s="14" customFormat="1">
      <c r="A185" s="14"/>
      <c r="B185" s="245"/>
      <c r="C185" s="246"/>
      <c r="D185" s="236" t="s">
        <v>201</v>
      </c>
      <c r="E185" s="247" t="s">
        <v>1</v>
      </c>
      <c r="F185" s="248" t="s">
        <v>868</v>
      </c>
      <c r="G185" s="246"/>
      <c r="H185" s="249">
        <v>18.375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201</v>
      </c>
      <c r="AU185" s="255" t="s">
        <v>92</v>
      </c>
      <c r="AV185" s="14" t="s">
        <v>92</v>
      </c>
      <c r="AW185" s="14" t="s">
        <v>38</v>
      </c>
      <c r="AX185" s="14" t="s">
        <v>90</v>
      </c>
      <c r="AY185" s="255" t="s">
        <v>193</v>
      </c>
    </row>
    <row r="186" s="2" customFormat="1" ht="24.15" customHeight="1">
      <c r="A186" s="39"/>
      <c r="B186" s="40"/>
      <c r="C186" s="221" t="s">
        <v>345</v>
      </c>
      <c r="D186" s="221" t="s">
        <v>195</v>
      </c>
      <c r="E186" s="222" t="s">
        <v>436</v>
      </c>
      <c r="F186" s="223" t="s">
        <v>437</v>
      </c>
      <c r="G186" s="224" t="s">
        <v>198</v>
      </c>
      <c r="H186" s="225">
        <v>306.69999999999999</v>
      </c>
      <c r="I186" s="226"/>
      <c r="J186" s="227">
        <f>ROUND(I186*H186,2)</f>
        <v>0</v>
      </c>
      <c r="K186" s="223" t="s">
        <v>438</v>
      </c>
      <c r="L186" s="45"/>
      <c r="M186" s="228" t="s">
        <v>1</v>
      </c>
      <c r="N186" s="229" t="s">
        <v>47</v>
      </c>
      <c r="O186" s="92"/>
      <c r="P186" s="230">
        <f>O186*H186</f>
        <v>0</v>
      </c>
      <c r="Q186" s="230">
        <v>0.11162</v>
      </c>
      <c r="R186" s="230">
        <f>Q186*H186</f>
        <v>34.233854000000001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118</v>
      </c>
      <c r="AT186" s="232" t="s">
        <v>195</v>
      </c>
      <c r="AU186" s="232" t="s">
        <v>92</v>
      </c>
      <c r="AY186" s="17" t="s">
        <v>193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90</v>
      </c>
      <c r="BK186" s="233">
        <f>ROUND(I186*H186,2)</f>
        <v>0</v>
      </c>
      <c r="BL186" s="17" t="s">
        <v>118</v>
      </c>
      <c r="BM186" s="232" t="s">
        <v>869</v>
      </c>
    </row>
    <row r="187" s="14" customFormat="1">
      <c r="A187" s="14"/>
      <c r="B187" s="245"/>
      <c r="C187" s="246"/>
      <c r="D187" s="236" t="s">
        <v>201</v>
      </c>
      <c r="E187" s="247" t="s">
        <v>1</v>
      </c>
      <c r="F187" s="248" t="s">
        <v>154</v>
      </c>
      <c r="G187" s="246"/>
      <c r="H187" s="249">
        <v>306.69999999999999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201</v>
      </c>
      <c r="AU187" s="255" t="s">
        <v>92</v>
      </c>
      <c r="AV187" s="14" t="s">
        <v>92</v>
      </c>
      <c r="AW187" s="14" t="s">
        <v>38</v>
      </c>
      <c r="AX187" s="14" t="s">
        <v>90</v>
      </c>
      <c r="AY187" s="255" t="s">
        <v>193</v>
      </c>
    </row>
    <row r="188" s="2" customFormat="1" ht="24.15" customHeight="1">
      <c r="A188" s="39"/>
      <c r="B188" s="40"/>
      <c r="C188" s="267" t="s">
        <v>349</v>
      </c>
      <c r="D188" s="267" t="s">
        <v>316</v>
      </c>
      <c r="E188" s="268" t="s">
        <v>441</v>
      </c>
      <c r="F188" s="269" t="s">
        <v>442</v>
      </c>
      <c r="G188" s="270" t="s">
        <v>198</v>
      </c>
      <c r="H188" s="271">
        <v>314.56200000000001</v>
      </c>
      <c r="I188" s="272"/>
      <c r="J188" s="273">
        <f>ROUND(I188*H188,2)</f>
        <v>0</v>
      </c>
      <c r="K188" s="269" t="s">
        <v>1</v>
      </c>
      <c r="L188" s="274"/>
      <c r="M188" s="275" t="s">
        <v>1</v>
      </c>
      <c r="N188" s="276" t="s">
        <v>47</v>
      </c>
      <c r="O188" s="92"/>
      <c r="P188" s="230">
        <f>O188*H188</f>
        <v>0</v>
      </c>
      <c r="Q188" s="230">
        <v>0.17599999999999999</v>
      </c>
      <c r="R188" s="230">
        <f>Q188*H188</f>
        <v>55.362912000000001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240</v>
      </c>
      <c r="AT188" s="232" t="s">
        <v>316</v>
      </c>
      <c r="AU188" s="232" t="s">
        <v>92</v>
      </c>
      <c r="AY188" s="17" t="s">
        <v>193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90</v>
      </c>
      <c r="BK188" s="233">
        <f>ROUND(I188*H188,2)</f>
        <v>0</v>
      </c>
      <c r="BL188" s="17" t="s">
        <v>118</v>
      </c>
      <c r="BM188" s="232" t="s">
        <v>870</v>
      </c>
    </row>
    <row r="189" s="14" customFormat="1">
      <c r="A189" s="14"/>
      <c r="B189" s="245"/>
      <c r="C189" s="246"/>
      <c r="D189" s="236" t="s">
        <v>201</v>
      </c>
      <c r="E189" s="247" t="s">
        <v>1</v>
      </c>
      <c r="F189" s="248" t="s">
        <v>871</v>
      </c>
      <c r="G189" s="246"/>
      <c r="H189" s="249">
        <v>314.56200000000001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201</v>
      </c>
      <c r="AU189" s="255" t="s">
        <v>92</v>
      </c>
      <c r="AV189" s="14" t="s">
        <v>92</v>
      </c>
      <c r="AW189" s="14" t="s">
        <v>38</v>
      </c>
      <c r="AX189" s="14" t="s">
        <v>90</v>
      </c>
      <c r="AY189" s="255" t="s">
        <v>193</v>
      </c>
    </row>
    <row r="190" s="2" customFormat="1" ht="24.15" customHeight="1">
      <c r="A190" s="39"/>
      <c r="B190" s="40"/>
      <c r="C190" s="267" t="s">
        <v>355</v>
      </c>
      <c r="D190" s="267" t="s">
        <v>316</v>
      </c>
      <c r="E190" s="268" t="s">
        <v>872</v>
      </c>
      <c r="F190" s="269" t="s">
        <v>873</v>
      </c>
      <c r="G190" s="270" t="s">
        <v>198</v>
      </c>
      <c r="H190" s="271">
        <v>1.339</v>
      </c>
      <c r="I190" s="272"/>
      <c r="J190" s="273">
        <f>ROUND(I190*H190,2)</f>
        <v>0</v>
      </c>
      <c r="K190" s="269" t="s">
        <v>1</v>
      </c>
      <c r="L190" s="274"/>
      <c r="M190" s="275" t="s">
        <v>1</v>
      </c>
      <c r="N190" s="276" t="s">
        <v>47</v>
      </c>
      <c r="O190" s="92"/>
      <c r="P190" s="230">
        <f>O190*H190</f>
        <v>0</v>
      </c>
      <c r="Q190" s="230">
        <v>0.17599999999999999</v>
      </c>
      <c r="R190" s="230">
        <f>Q190*H190</f>
        <v>0.23566399999999999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240</v>
      </c>
      <c r="AT190" s="232" t="s">
        <v>316</v>
      </c>
      <c r="AU190" s="232" t="s">
        <v>92</v>
      </c>
      <c r="AY190" s="17" t="s">
        <v>193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90</v>
      </c>
      <c r="BK190" s="233">
        <f>ROUND(I190*H190,2)</f>
        <v>0</v>
      </c>
      <c r="BL190" s="17" t="s">
        <v>118</v>
      </c>
      <c r="BM190" s="232" t="s">
        <v>874</v>
      </c>
    </row>
    <row r="191" s="14" customFormat="1">
      <c r="A191" s="14"/>
      <c r="B191" s="245"/>
      <c r="C191" s="246"/>
      <c r="D191" s="236" t="s">
        <v>201</v>
      </c>
      <c r="E191" s="247" t="s">
        <v>1</v>
      </c>
      <c r="F191" s="248" t="s">
        <v>875</v>
      </c>
      <c r="G191" s="246"/>
      <c r="H191" s="249">
        <v>1.339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201</v>
      </c>
      <c r="AU191" s="255" t="s">
        <v>92</v>
      </c>
      <c r="AV191" s="14" t="s">
        <v>92</v>
      </c>
      <c r="AW191" s="14" t="s">
        <v>38</v>
      </c>
      <c r="AX191" s="14" t="s">
        <v>90</v>
      </c>
      <c r="AY191" s="255" t="s">
        <v>193</v>
      </c>
    </row>
    <row r="192" s="12" customFormat="1" ht="22.8" customHeight="1">
      <c r="A192" s="12"/>
      <c r="B192" s="205"/>
      <c r="C192" s="206"/>
      <c r="D192" s="207" t="s">
        <v>81</v>
      </c>
      <c r="E192" s="219" t="s">
        <v>240</v>
      </c>
      <c r="F192" s="219" t="s">
        <v>450</v>
      </c>
      <c r="G192" s="206"/>
      <c r="H192" s="206"/>
      <c r="I192" s="209"/>
      <c r="J192" s="220">
        <f>BK192</f>
        <v>0</v>
      </c>
      <c r="K192" s="206"/>
      <c r="L192" s="211"/>
      <c r="M192" s="212"/>
      <c r="N192" s="213"/>
      <c r="O192" s="213"/>
      <c r="P192" s="214">
        <f>SUM(P193:P196)</f>
        <v>0</v>
      </c>
      <c r="Q192" s="213"/>
      <c r="R192" s="214">
        <f>SUM(R193:R196)</f>
        <v>11.490640000000001</v>
      </c>
      <c r="S192" s="213"/>
      <c r="T192" s="215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6" t="s">
        <v>90</v>
      </c>
      <c r="AT192" s="217" t="s">
        <v>81</v>
      </c>
      <c r="AU192" s="217" t="s">
        <v>90</v>
      </c>
      <c r="AY192" s="216" t="s">
        <v>193</v>
      </c>
      <c r="BK192" s="218">
        <f>SUM(BK193:BK196)</f>
        <v>0</v>
      </c>
    </row>
    <row r="193" s="2" customFormat="1" ht="24.15" customHeight="1">
      <c r="A193" s="39"/>
      <c r="B193" s="40"/>
      <c r="C193" s="221" t="s">
        <v>360</v>
      </c>
      <c r="D193" s="221" t="s">
        <v>195</v>
      </c>
      <c r="E193" s="222" t="s">
        <v>523</v>
      </c>
      <c r="F193" s="223" t="s">
        <v>524</v>
      </c>
      <c r="G193" s="224" t="s">
        <v>468</v>
      </c>
      <c r="H193" s="225">
        <v>14</v>
      </c>
      <c r="I193" s="226"/>
      <c r="J193" s="227">
        <f>ROUND(I193*H193,2)</f>
        <v>0</v>
      </c>
      <c r="K193" s="223" t="s">
        <v>212</v>
      </c>
      <c r="L193" s="45"/>
      <c r="M193" s="228" t="s">
        <v>1</v>
      </c>
      <c r="N193" s="229" t="s">
        <v>47</v>
      </c>
      <c r="O193" s="92"/>
      <c r="P193" s="230">
        <f>O193*H193</f>
        <v>0</v>
      </c>
      <c r="Q193" s="230">
        <v>0.42080000000000001</v>
      </c>
      <c r="R193" s="230">
        <f>Q193*H193</f>
        <v>5.8912000000000004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118</v>
      </c>
      <c r="AT193" s="232" t="s">
        <v>195</v>
      </c>
      <c r="AU193" s="232" t="s">
        <v>92</v>
      </c>
      <c r="AY193" s="17" t="s">
        <v>193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90</v>
      </c>
      <c r="BK193" s="233">
        <f>ROUND(I193*H193,2)</f>
        <v>0</v>
      </c>
      <c r="BL193" s="17" t="s">
        <v>118</v>
      </c>
      <c r="BM193" s="232" t="s">
        <v>525</v>
      </c>
    </row>
    <row r="194" s="14" customFormat="1">
      <c r="A194" s="14"/>
      <c r="B194" s="245"/>
      <c r="C194" s="246"/>
      <c r="D194" s="236" t="s">
        <v>201</v>
      </c>
      <c r="E194" s="247" t="s">
        <v>1</v>
      </c>
      <c r="F194" s="248" t="s">
        <v>876</v>
      </c>
      <c r="G194" s="246"/>
      <c r="H194" s="249">
        <v>14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201</v>
      </c>
      <c r="AU194" s="255" t="s">
        <v>92</v>
      </c>
      <c r="AV194" s="14" t="s">
        <v>92</v>
      </c>
      <c r="AW194" s="14" t="s">
        <v>38</v>
      </c>
      <c r="AX194" s="14" t="s">
        <v>90</v>
      </c>
      <c r="AY194" s="255" t="s">
        <v>193</v>
      </c>
    </row>
    <row r="195" s="2" customFormat="1" ht="33" customHeight="1">
      <c r="A195" s="39"/>
      <c r="B195" s="40"/>
      <c r="C195" s="221" t="s">
        <v>365</v>
      </c>
      <c r="D195" s="221" t="s">
        <v>195</v>
      </c>
      <c r="E195" s="222" t="s">
        <v>528</v>
      </c>
      <c r="F195" s="223" t="s">
        <v>529</v>
      </c>
      <c r="G195" s="224" t="s">
        <v>468</v>
      </c>
      <c r="H195" s="225">
        <v>18</v>
      </c>
      <c r="I195" s="226"/>
      <c r="J195" s="227">
        <f>ROUND(I195*H195,2)</f>
        <v>0</v>
      </c>
      <c r="K195" s="223" t="s">
        <v>212</v>
      </c>
      <c r="L195" s="45"/>
      <c r="M195" s="228" t="s">
        <v>1</v>
      </c>
      <c r="N195" s="229" t="s">
        <v>47</v>
      </c>
      <c r="O195" s="92"/>
      <c r="P195" s="230">
        <f>O195*H195</f>
        <v>0</v>
      </c>
      <c r="Q195" s="230">
        <v>0.31108000000000002</v>
      </c>
      <c r="R195" s="230">
        <f>Q195*H195</f>
        <v>5.5994400000000004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118</v>
      </c>
      <c r="AT195" s="232" t="s">
        <v>195</v>
      </c>
      <c r="AU195" s="232" t="s">
        <v>92</v>
      </c>
      <c r="AY195" s="17" t="s">
        <v>193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90</v>
      </c>
      <c r="BK195" s="233">
        <f>ROUND(I195*H195,2)</f>
        <v>0</v>
      </c>
      <c r="BL195" s="17" t="s">
        <v>118</v>
      </c>
      <c r="BM195" s="232" t="s">
        <v>877</v>
      </c>
    </row>
    <row r="196" s="14" customFormat="1">
      <c r="A196" s="14"/>
      <c r="B196" s="245"/>
      <c r="C196" s="246"/>
      <c r="D196" s="236" t="s">
        <v>201</v>
      </c>
      <c r="E196" s="247" t="s">
        <v>1</v>
      </c>
      <c r="F196" s="248" t="s">
        <v>878</v>
      </c>
      <c r="G196" s="246"/>
      <c r="H196" s="249">
        <v>18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201</v>
      </c>
      <c r="AU196" s="255" t="s">
        <v>92</v>
      </c>
      <c r="AV196" s="14" t="s">
        <v>92</v>
      </c>
      <c r="AW196" s="14" t="s">
        <v>38</v>
      </c>
      <c r="AX196" s="14" t="s">
        <v>90</v>
      </c>
      <c r="AY196" s="255" t="s">
        <v>193</v>
      </c>
    </row>
    <row r="197" s="12" customFormat="1" ht="22.8" customHeight="1">
      <c r="A197" s="12"/>
      <c r="B197" s="205"/>
      <c r="C197" s="206"/>
      <c r="D197" s="207" t="s">
        <v>81</v>
      </c>
      <c r="E197" s="219" t="s">
        <v>254</v>
      </c>
      <c r="F197" s="219" t="s">
        <v>532</v>
      </c>
      <c r="G197" s="206"/>
      <c r="H197" s="206"/>
      <c r="I197" s="209"/>
      <c r="J197" s="220">
        <f>BK197</f>
        <v>0</v>
      </c>
      <c r="K197" s="206"/>
      <c r="L197" s="211"/>
      <c r="M197" s="212"/>
      <c r="N197" s="213"/>
      <c r="O197" s="213"/>
      <c r="P197" s="214">
        <f>SUM(P198:P217)</f>
        <v>0</v>
      </c>
      <c r="Q197" s="213"/>
      <c r="R197" s="214">
        <f>SUM(R198:R217)</f>
        <v>214.657026</v>
      </c>
      <c r="S197" s="213"/>
      <c r="T197" s="215">
        <f>SUM(T198:T217)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6" t="s">
        <v>90</v>
      </c>
      <c r="AT197" s="217" t="s">
        <v>81</v>
      </c>
      <c r="AU197" s="217" t="s">
        <v>90</v>
      </c>
      <c r="AY197" s="216" t="s">
        <v>193</v>
      </c>
      <c r="BK197" s="218">
        <f>SUM(BK198:BK217)</f>
        <v>0</v>
      </c>
    </row>
    <row r="198" s="2" customFormat="1" ht="24.15" customHeight="1">
      <c r="A198" s="39"/>
      <c r="B198" s="40"/>
      <c r="C198" s="221" t="s">
        <v>370</v>
      </c>
      <c r="D198" s="221" t="s">
        <v>195</v>
      </c>
      <c r="E198" s="222" t="s">
        <v>595</v>
      </c>
      <c r="F198" s="223" t="s">
        <v>596</v>
      </c>
      <c r="G198" s="224" t="s">
        <v>468</v>
      </c>
      <c r="H198" s="225">
        <v>2</v>
      </c>
      <c r="I198" s="226"/>
      <c r="J198" s="227">
        <f>ROUND(I198*H198,2)</f>
        <v>0</v>
      </c>
      <c r="K198" s="223" t="s">
        <v>199</v>
      </c>
      <c r="L198" s="45"/>
      <c r="M198" s="228" t="s">
        <v>1</v>
      </c>
      <c r="N198" s="229" t="s">
        <v>47</v>
      </c>
      <c r="O198" s="92"/>
      <c r="P198" s="230">
        <f>O198*H198</f>
        <v>0</v>
      </c>
      <c r="Q198" s="230">
        <v>2.5018799999999999</v>
      </c>
      <c r="R198" s="230">
        <f>Q198*H198</f>
        <v>5.0037599999999998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118</v>
      </c>
      <c r="AT198" s="232" t="s">
        <v>195</v>
      </c>
      <c r="AU198" s="232" t="s">
        <v>92</v>
      </c>
      <c r="AY198" s="17" t="s">
        <v>193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90</v>
      </c>
      <c r="BK198" s="233">
        <f>ROUND(I198*H198,2)</f>
        <v>0</v>
      </c>
      <c r="BL198" s="17" t="s">
        <v>118</v>
      </c>
      <c r="BM198" s="232" t="s">
        <v>879</v>
      </c>
    </row>
    <row r="199" s="2" customFormat="1" ht="24.15" customHeight="1">
      <c r="A199" s="39"/>
      <c r="B199" s="40"/>
      <c r="C199" s="267" t="s">
        <v>127</v>
      </c>
      <c r="D199" s="267" t="s">
        <v>316</v>
      </c>
      <c r="E199" s="268" t="s">
        <v>599</v>
      </c>
      <c r="F199" s="269" t="s">
        <v>600</v>
      </c>
      <c r="G199" s="270" t="s">
        <v>468</v>
      </c>
      <c r="H199" s="271">
        <v>2</v>
      </c>
      <c r="I199" s="272"/>
      <c r="J199" s="273">
        <f>ROUND(I199*H199,2)</f>
        <v>0</v>
      </c>
      <c r="K199" s="269" t="s">
        <v>1</v>
      </c>
      <c r="L199" s="274"/>
      <c r="M199" s="275" t="s">
        <v>1</v>
      </c>
      <c r="N199" s="276" t="s">
        <v>47</v>
      </c>
      <c r="O199" s="92"/>
      <c r="P199" s="230">
        <f>O199*H199</f>
        <v>0</v>
      </c>
      <c r="Q199" s="230">
        <v>0.024500000000000001</v>
      </c>
      <c r="R199" s="230">
        <f>Q199*H199</f>
        <v>0.049000000000000002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240</v>
      </c>
      <c r="AT199" s="232" t="s">
        <v>316</v>
      </c>
      <c r="AU199" s="232" t="s">
        <v>92</v>
      </c>
      <c r="AY199" s="17" t="s">
        <v>193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90</v>
      </c>
      <c r="BK199" s="233">
        <f>ROUND(I199*H199,2)</f>
        <v>0</v>
      </c>
      <c r="BL199" s="17" t="s">
        <v>118</v>
      </c>
      <c r="BM199" s="232" t="s">
        <v>880</v>
      </c>
    </row>
    <row r="200" s="2" customFormat="1" ht="24.15" customHeight="1">
      <c r="A200" s="39"/>
      <c r="B200" s="40"/>
      <c r="C200" s="221" t="s">
        <v>380</v>
      </c>
      <c r="D200" s="221" t="s">
        <v>195</v>
      </c>
      <c r="E200" s="222" t="s">
        <v>603</v>
      </c>
      <c r="F200" s="223" t="s">
        <v>604</v>
      </c>
      <c r="G200" s="224" t="s">
        <v>468</v>
      </c>
      <c r="H200" s="225">
        <v>4</v>
      </c>
      <c r="I200" s="226"/>
      <c r="J200" s="227">
        <f>ROUND(I200*H200,2)</f>
        <v>0</v>
      </c>
      <c r="K200" s="223" t="s">
        <v>1</v>
      </c>
      <c r="L200" s="45"/>
      <c r="M200" s="228" t="s">
        <v>1</v>
      </c>
      <c r="N200" s="229" t="s">
        <v>47</v>
      </c>
      <c r="O200" s="92"/>
      <c r="P200" s="230">
        <f>O200*H200</f>
        <v>0</v>
      </c>
      <c r="Q200" s="230">
        <v>0.11241</v>
      </c>
      <c r="R200" s="230">
        <f>Q200*H200</f>
        <v>0.44963999999999998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118</v>
      </c>
      <c r="AT200" s="232" t="s">
        <v>195</v>
      </c>
      <c r="AU200" s="232" t="s">
        <v>92</v>
      </c>
      <c r="AY200" s="17" t="s">
        <v>193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90</v>
      </c>
      <c r="BK200" s="233">
        <f>ROUND(I200*H200,2)</f>
        <v>0</v>
      </c>
      <c r="BL200" s="17" t="s">
        <v>118</v>
      </c>
      <c r="BM200" s="232" t="s">
        <v>881</v>
      </c>
    </row>
    <row r="201" s="2" customFormat="1" ht="16.5" customHeight="1">
      <c r="A201" s="39"/>
      <c r="B201" s="40"/>
      <c r="C201" s="267" t="s">
        <v>385</v>
      </c>
      <c r="D201" s="267" t="s">
        <v>316</v>
      </c>
      <c r="E201" s="268" t="s">
        <v>607</v>
      </c>
      <c r="F201" s="269" t="s">
        <v>608</v>
      </c>
      <c r="G201" s="270" t="s">
        <v>468</v>
      </c>
      <c r="H201" s="271">
        <v>4</v>
      </c>
      <c r="I201" s="272"/>
      <c r="J201" s="273">
        <f>ROUND(I201*H201,2)</f>
        <v>0</v>
      </c>
      <c r="K201" s="269" t="s">
        <v>1</v>
      </c>
      <c r="L201" s="274"/>
      <c r="M201" s="275" t="s">
        <v>1</v>
      </c>
      <c r="N201" s="276" t="s">
        <v>47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240</v>
      </c>
      <c r="AT201" s="232" t="s">
        <v>316</v>
      </c>
      <c r="AU201" s="232" t="s">
        <v>92</v>
      </c>
      <c r="AY201" s="17" t="s">
        <v>193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7" t="s">
        <v>90</v>
      </c>
      <c r="BK201" s="233">
        <f>ROUND(I201*H201,2)</f>
        <v>0</v>
      </c>
      <c r="BL201" s="17" t="s">
        <v>118</v>
      </c>
      <c r="BM201" s="232" t="s">
        <v>882</v>
      </c>
    </row>
    <row r="202" s="2" customFormat="1" ht="33" customHeight="1">
      <c r="A202" s="39"/>
      <c r="B202" s="40"/>
      <c r="C202" s="221" t="s">
        <v>390</v>
      </c>
      <c r="D202" s="221" t="s">
        <v>195</v>
      </c>
      <c r="E202" s="222" t="s">
        <v>883</v>
      </c>
      <c r="F202" s="223" t="s">
        <v>884</v>
      </c>
      <c r="G202" s="224" t="s">
        <v>218</v>
      </c>
      <c r="H202" s="225">
        <v>1258.3</v>
      </c>
      <c r="I202" s="226"/>
      <c r="J202" s="227">
        <f>ROUND(I202*H202,2)</f>
        <v>0</v>
      </c>
      <c r="K202" s="223" t="s">
        <v>212</v>
      </c>
      <c r="L202" s="45"/>
      <c r="M202" s="228" t="s">
        <v>1</v>
      </c>
      <c r="N202" s="229" t="s">
        <v>47</v>
      </c>
      <c r="O202" s="92"/>
      <c r="P202" s="230">
        <f>O202*H202</f>
        <v>0</v>
      </c>
      <c r="Q202" s="230">
        <v>0.1295</v>
      </c>
      <c r="R202" s="230">
        <f>Q202*H202</f>
        <v>162.94985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118</v>
      </c>
      <c r="AT202" s="232" t="s">
        <v>195</v>
      </c>
      <c r="AU202" s="232" t="s">
        <v>92</v>
      </c>
      <c r="AY202" s="17" t="s">
        <v>193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7" t="s">
        <v>90</v>
      </c>
      <c r="BK202" s="233">
        <f>ROUND(I202*H202,2)</f>
        <v>0</v>
      </c>
      <c r="BL202" s="17" t="s">
        <v>118</v>
      </c>
      <c r="BM202" s="232" t="s">
        <v>885</v>
      </c>
    </row>
    <row r="203" s="14" customFormat="1">
      <c r="A203" s="14"/>
      <c r="B203" s="245"/>
      <c r="C203" s="246"/>
      <c r="D203" s="236" t="s">
        <v>201</v>
      </c>
      <c r="E203" s="247" t="s">
        <v>1</v>
      </c>
      <c r="F203" s="248" t="s">
        <v>886</v>
      </c>
      <c r="G203" s="246"/>
      <c r="H203" s="249">
        <v>193.19999999999999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201</v>
      </c>
      <c r="AU203" s="255" t="s">
        <v>92</v>
      </c>
      <c r="AV203" s="14" t="s">
        <v>92</v>
      </c>
      <c r="AW203" s="14" t="s">
        <v>38</v>
      </c>
      <c r="AX203" s="14" t="s">
        <v>82</v>
      </c>
      <c r="AY203" s="255" t="s">
        <v>193</v>
      </c>
    </row>
    <row r="204" s="14" customFormat="1">
      <c r="A204" s="14"/>
      <c r="B204" s="245"/>
      <c r="C204" s="246"/>
      <c r="D204" s="236" t="s">
        <v>201</v>
      </c>
      <c r="E204" s="247" t="s">
        <v>1</v>
      </c>
      <c r="F204" s="248" t="s">
        <v>887</v>
      </c>
      <c r="G204" s="246"/>
      <c r="H204" s="249">
        <v>979.39999999999998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201</v>
      </c>
      <c r="AU204" s="255" t="s">
        <v>92</v>
      </c>
      <c r="AV204" s="14" t="s">
        <v>92</v>
      </c>
      <c r="AW204" s="14" t="s">
        <v>38</v>
      </c>
      <c r="AX204" s="14" t="s">
        <v>82</v>
      </c>
      <c r="AY204" s="255" t="s">
        <v>193</v>
      </c>
    </row>
    <row r="205" s="14" customFormat="1">
      <c r="A205" s="14"/>
      <c r="B205" s="245"/>
      <c r="C205" s="246"/>
      <c r="D205" s="236" t="s">
        <v>201</v>
      </c>
      <c r="E205" s="247" t="s">
        <v>1</v>
      </c>
      <c r="F205" s="248" t="s">
        <v>888</v>
      </c>
      <c r="G205" s="246"/>
      <c r="H205" s="249">
        <v>85.700000000000003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201</v>
      </c>
      <c r="AU205" s="255" t="s">
        <v>92</v>
      </c>
      <c r="AV205" s="14" t="s">
        <v>92</v>
      </c>
      <c r="AW205" s="14" t="s">
        <v>38</v>
      </c>
      <c r="AX205" s="14" t="s">
        <v>82</v>
      </c>
      <c r="AY205" s="255" t="s">
        <v>193</v>
      </c>
    </row>
    <row r="206" s="15" customFormat="1">
      <c r="A206" s="15"/>
      <c r="B206" s="256"/>
      <c r="C206" s="257"/>
      <c r="D206" s="236" t="s">
        <v>201</v>
      </c>
      <c r="E206" s="258" t="s">
        <v>777</v>
      </c>
      <c r="F206" s="259" t="s">
        <v>234</v>
      </c>
      <c r="G206" s="257"/>
      <c r="H206" s="260">
        <v>1258.3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201</v>
      </c>
      <c r="AU206" s="266" t="s">
        <v>92</v>
      </c>
      <c r="AV206" s="15" t="s">
        <v>118</v>
      </c>
      <c r="AW206" s="15" t="s">
        <v>38</v>
      </c>
      <c r="AX206" s="15" t="s">
        <v>90</v>
      </c>
      <c r="AY206" s="266" t="s">
        <v>193</v>
      </c>
    </row>
    <row r="207" s="2" customFormat="1" ht="16.5" customHeight="1">
      <c r="A207" s="39"/>
      <c r="B207" s="40"/>
      <c r="C207" s="267" t="s">
        <v>141</v>
      </c>
      <c r="D207" s="267" t="s">
        <v>316</v>
      </c>
      <c r="E207" s="268" t="s">
        <v>889</v>
      </c>
      <c r="F207" s="269" t="s">
        <v>890</v>
      </c>
      <c r="G207" s="270" t="s">
        <v>218</v>
      </c>
      <c r="H207" s="271">
        <v>1283.4659999999999</v>
      </c>
      <c r="I207" s="272"/>
      <c r="J207" s="273">
        <f>ROUND(I207*H207,2)</f>
        <v>0</v>
      </c>
      <c r="K207" s="269" t="s">
        <v>212</v>
      </c>
      <c r="L207" s="274"/>
      <c r="M207" s="275" t="s">
        <v>1</v>
      </c>
      <c r="N207" s="276" t="s">
        <v>47</v>
      </c>
      <c r="O207" s="92"/>
      <c r="P207" s="230">
        <f>O207*H207</f>
        <v>0</v>
      </c>
      <c r="Q207" s="230">
        <v>0.035999999999999997</v>
      </c>
      <c r="R207" s="230">
        <f>Q207*H207</f>
        <v>46.204775999999995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240</v>
      </c>
      <c r="AT207" s="232" t="s">
        <v>316</v>
      </c>
      <c r="AU207" s="232" t="s">
        <v>92</v>
      </c>
      <c r="AY207" s="17" t="s">
        <v>193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7" t="s">
        <v>90</v>
      </c>
      <c r="BK207" s="233">
        <f>ROUND(I207*H207,2)</f>
        <v>0</v>
      </c>
      <c r="BL207" s="17" t="s">
        <v>118</v>
      </c>
      <c r="BM207" s="232" t="s">
        <v>891</v>
      </c>
    </row>
    <row r="208" s="14" customFormat="1">
      <c r="A208" s="14"/>
      <c r="B208" s="245"/>
      <c r="C208" s="246"/>
      <c r="D208" s="236" t="s">
        <v>201</v>
      </c>
      <c r="E208" s="247" t="s">
        <v>1</v>
      </c>
      <c r="F208" s="248" t="s">
        <v>892</v>
      </c>
      <c r="G208" s="246"/>
      <c r="H208" s="249">
        <v>1283.4659999999999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201</v>
      </c>
      <c r="AU208" s="255" t="s">
        <v>92</v>
      </c>
      <c r="AV208" s="14" t="s">
        <v>92</v>
      </c>
      <c r="AW208" s="14" t="s">
        <v>38</v>
      </c>
      <c r="AX208" s="14" t="s">
        <v>90</v>
      </c>
      <c r="AY208" s="255" t="s">
        <v>193</v>
      </c>
    </row>
    <row r="209" s="2" customFormat="1" ht="37.8" customHeight="1">
      <c r="A209" s="39"/>
      <c r="B209" s="40"/>
      <c r="C209" s="221" t="s">
        <v>400</v>
      </c>
      <c r="D209" s="221" t="s">
        <v>195</v>
      </c>
      <c r="E209" s="222" t="s">
        <v>722</v>
      </c>
      <c r="F209" s="223" t="s">
        <v>723</v>
      </c>
      <c r="G209" s="224" t="s">
        <v>303</v>
      </c>
      <c r="H209" s="225">
        <v>3.3500000000000001</v>
      </c>
      <c r="I209" s="226"/>
      <c r="J209" s="227">
        <f>ROUND(I209*H209,2)</f>
        <v>0</v>
      </c>
      <c r="K209" s="223" t="s">
        <v>212</v>
      </c>
      <c r="L209" s="45"/>
      <c r="M209" s="228" t="s">
        <v>1</v>
      </c>
      <c r="N209" s="229" t="s">
        <v>47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118</v>
      </c>
      <c r="AT209" s="232" t="s">
        <v>195</v>
      </c>
      <c r="AU209" s="232" t="s">
        <v>92</v>
      </c>
      <c r="AY209" s="17" t="s">
        <v>193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7" t="s">
        <v>90</v>
      </c>
      <c r="BK209" s="233">
        <f>ROUND(I209*H209,2)</f>
        <v>0</v>
      </c>
      <c r="BL209" s="17" t="s">
        <v>118</v>
      </c>
      <c r="BM209" s="232" t="s">
        <v>724</v>
      </c>
    </row>
    <row r="210" s="14" customFormat="1">
      <c r="A210" s="14"/>
      <c r="B210" s="245"/>
      <c r="C210" s="246"/>
      <c r="D210" s="236" t="s">
        <v>201</v>
      </c>
      <c r="E210" s="247" t="s">
        <v>1</v>
      </c>
      <c r="F210" s="248" t="s">
        <v>789</v>
      </c>
      <c r="G210" s="246"/>
      <c r="H210" s="249">
        <v>3.3500000000000001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201</v>
      </c>
      <c r="AU210" s="255" t="s">
        <v>92</v>
      </c>
      <c r="AV210" s="14" t="s">
        <v>92</v>
      </c>
      <c r="AW210" s="14" t="s">
        <v>38</v>
      </c>
      <c r="AX210" s="14" t="s">
        <v>90</v>
      </c>
      <c r="AY210" s="255" t="s">
        <v>193</v>
      </c>
    </row>
    <row r="211" s="2" customFormat="1" ht="44.25" customHeight="1">
      <c r="A211" s="39"/>
      <c r="B211" s="40"/>
      <c r="C211" s="221" t="s">
        <v>405</v>
      </c>
      <c r="D211" s="221" t="s">
        <v>195</v>
      </c>
      <c r="E211" s="222" t="s">
        <v>893</v>
      </c>
      <c r="F211" s="223" t="s">
        <v>894</v>
      </c>
      <c r="G211" s="224" t="s">
        <v>303</v>
      </c>
      <c r="H211" s="225">
        <v>0.96399999999999997</v>
      </c>
      <c r="I211" s="226"/>
      <c r="J211" s="227">
        <f>ROUND(I211*H211,2)</f>
        <v>0</v>
      </c>
      <c r="K211" s="223" t="s">
        <v>212</v>
      </c>
      <c r="L211" s="45"/>
      <c r="M211" s="228" t="s">
        <v>1</v>
      </c>
      <c r="N211" s="229" t="s">
        <v>47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118</v>
      </c>
      <c r="AT211" s="232" t="s">
        <v>195</v>
      </c>
      <c r="AU211" s="232" t="s">
        <v>92</v>
      </c>
      <c r="AY211" s="17" t="s">
        <v>193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90</v>
      </c>
      <c r="BK211" s="233">
        <f>ROUND(I211*H211,2)</f>
        <v>0</v>
      </c>
      <c r="BL211" s="17" t="s">
        <v>118</v>
      </c>
      <c r="BM211" s="232" t="s">
        <v>895</v>
      </c>
    </row>
    <row r="212" s="14" customFormat="1">
      <c r="A212" s="14"/>
      <c r="B212" s="245"/>
      <c r="C212" s="246"/>
      <c r="D212" s="236" t="s">
        <v>201</v>
      </c>
      <c r="E212" s="247" t="s">
        <v>1</v>
      </c>
      <c r="F212" s="248" t="s">
        <v>788</v>
      </c>
      <c r="G212" s="246"/>
      <c r="H212" s="249">
        <v>0.96399999999999997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201</v>
      </c>
      <c r="AU212" s="255" t="s">
        <v>92</v>
      </c>
      <c r="AV212" s="14" t="s">
        <v>92</v>
      </c>
      <c r="AW212" s="14" t="s">
        <v>38</v>
      </c>
      <c r="AX212" s="14" t="s">
        <v>90</v>
      </c>
      <c r="AY212" s="255" t="s">
        <v>193</v>
      </c>
    </row>
    <row r="213" s="2" customFormat="1" ht="24.15" customHeight="1">
      <c r="A213" s="39"/>
      <c r="B213" s="40"/>
      <c r="C213" s="221" t="s">
        <v>409</v>
      </c>
      <c r="D213" s="221" t="s">
        <v>195</v>
      </c>
      <c r="E213" s="222" t="s">
        <v>896</v>
      </c>
      <c r="F213" s="223" t="s">
        <v>897</v>
      </c>
      <c r="G213" s="224" t="s">
        <v>303</v>
      </c>
      <c r="H213" s="225">
        <v>4.3140000000000001</v>
      </c>
      <c r="I213" s="226"/>
      <c r="J213" s="227">
        <f>ROUND(I213*H213,2)</f>
        <v>0</v>
      </c>
      <c r="K213" s="223" t="s">
        <v>1</v>
      </c>
      <c r="L213" s="45"/>
      <c r="M213" s="228" t="s">
        <v>1</v>
      </c>
      <c r="N213" s="229" t="s">
        <v>47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118</v>
      </c>
      <c r="AT213" s="232" t="s">
        <v>195</v>
      </c>
      <c r="AU213" s="232" t="s">
        <v>92</v>
      </c>
      <c r="AY213" s="17" t="s">
        <v>193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90</v>
      </c>
      <c r="BK213" s="233">
        <f>ROUND(I213*H213,2)</f>
        <v>0</v>
      </c>
      <c r="BL213" s="17" t="s">
        <v>118</v>
      </c>
      <c r="BM213" s="232" t="s">
        <v>898</v>
      </c>
    </row>
    <row r="214" s="14" customFormat="1">
      <c r="A214" s="14"/>
      <c r="B214" s="245"/>
      <c r="C214" s="246"/>
      <c r="D214" s="236" t="s">
        <v>201</v>
      </c>
      <c r="E214" s="247" t="s">
        <v>788</v>
      </c>
      <c r="F214" s="248" t="s">
        <v>899</v>
      </c>
      <c r="G214" s="246"/>
      <c r="H214" s="249">
        <v>0.96399999999999997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201</v>
      </c>
      <c r="AU214" s="255" t="s">
        <v>92</v>
      </c>
      <c r="AV214" s="14" t="s">
        <v>92</v>
      </c>
      <c r="AW214" s="14" t="s">
        <v>38</v>
      </c>
      <c r="AX214" s="14" t="s">
        <v>82</v>
      </c>
      <c r="AY214" s="255" t="s">
        <v>193</v>
      </c>
    </row>
    <row r="215" s="14" customFormat="1">
      <c r="A215" s="14"/>
      <c r="B215" s="245"/>
      <c r="C215" s="246"/>
      <c r="D215" s="236" t="s">
        <v>201</v>
      </c>
      <c r="E215" s="247" t="s">
        <v>789</v>
      </c>
      <c r="F215" s="248" t="s">
        <v>900</v>
      </c>
      <c r="G215" s="246"/>
      <c r="H215" s="249">
        <v>3.3500000000000001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201</v>
      </c>
      <c r="AU215" s="255" t="s">
        <v>92</v>
      </c>
      <c r="AV215" s="14" t="s">
        <v>92</v>
      </c>
      <c r="AW215" s="14" t="s">
        <v>38</v>
      </c>
      <c r="AX215" s="14" t="s">
        <v>82</v>
      </c>
      <c r="AY215" s="255" t="s">
        <v>193</v>
      </c>
    </row>
    <row r="216" s="15" customFormat="1">
      <c r="A216" s="15"/>
      <c r="B216" s="256"/>
      <c r="C216" s="257"/>
      <c r="D216" s="236" t="s">
        <v>201</v>
      </c>
      <c r="E216" s="258" t="s">
        <v>1</v>
      </c>
      <c r="F216" s="259" t="s">
        <v>234</v>
      </c>
      <c r="G216" s="257"/>
      <c r="H216" s="260">
        <v>4.3140000000000001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201</v>
      </c>
      <c r="AU216" s="266" t="s">
        <v>92</v>
      </c>
      <c r="AV216" s="15" t="s">
        <v>118</v>
      </c>
      <c r="AW216" s="15" t="s">
        <v>38</v>
      </c>
      <c r="AX216" s="15" t="s">
        <v>90</v>
      </c>
      <c r="AY216" s="266" t="s">
        <v>193</v>
      </c>
    </row>
    <row r="217" s="2" customFormat="1" ht="33" customHeight="1">
      <c r="A217" s="39"/>
      <c r="B217" s="40"/>
      <c r="C217" s="221" t="s">
        <v>414</v>
      </c>
      <c r="D217" s="221" t="s">
        <v>195</v>
      </c>
      <c r="E217" s="222" t="s">
        <v>727</v>
      </c>
      <c r="F217" s="223" t="s">
        <v>728</v>
      </c>
      <c r="G217" s="224" t="s">
        <v>303</v>
      </c>
      <c r="H217" s="225">
        <v>477.82999999999998</v>
      </c>
      <c r="I217" s="226"/>
      <c r="J217" s="227">
        <f>ROUND(I217*H217,2)</f>
        <v>0</v>
      </c>
      <c r="K217" s="223" t="s">
        <v>212</v>
      </c>
      <c r="L217" s="45"/>
      <c r="M217" s="277" t="s">
        <v>1</v>
      </c>
      <c r="N217" s="278" t="s">
        <v>47</v>
      </c>
      <c r="O217" s="279"/>
      <c r="P217" s="280">
        <f>O217*H217</f>
        <v>0</v>
      </c>
      <c r="Q217" s="280">
        <v>0</v>
      </c>
      <c r="R217" s="280">
        <f>Q217*H217</f>
        <v>0</v>
      </c>
      <c r="S217" s="280">
        <v>0</v>
      </c>
      <c r="T217" s="28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118</v>
      </c>
      <c r="AT217" s="232" t="s">
        <v>195</v>
      </c>
      <c r="AU217" s="232" t="s">
        <v>92</v>
      </c>
      <c r="AY217" s="17" t="s">
        <v>193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90</v>
      </c>
      <c r="BK217" s="233">
        <f>ROUND(I217*H217,2)</f>
        <v>0</v>
      </c>
      <c r="BL217" s="17" t="s">
        <v>118</v>
      </c>
      <c r="BM217" s="232" t="s">
        <v>729</v>
      </c>
    </row>
    <row r="218" s="2" customFormat="1" ht="6.96" customHeight="1">
      <c r="A218" s="39"/>
      <c r="B218" s="67"/>
      <c r="C218" s="68"/>
      <c r="D218" s="68"/>
      <c r="E218" s="68"/>
      <c r="F218" s="68"/>
      <c r="G218" s="68"/>
      <c r="H218" s="68"/>
      <c r="I218" s="68"/>
      <c r="J218" s="68"/>
      <c r="K218" s="68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uC3kITJ87f9PwXKRgNFZhJ2RT47Ekn36gma+CiraNcT8eoi2WQ57z82jSJxJgA5QxQjjSoimN4CYpyT9Tpw6eg==" hashValue="Xv/u37vgAO+Qn7IM1VshQhpnoylQRD+JvHxKWp1fMZPf6Lcnbm7E9O+YWt3POVzVYEWSwqVHY1gplutgo4QRZQ==" algorithmName="SHA-512" password="F8A3"/>
  <autoFilter ref="C120:K21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92</v>
      </c>
    </row>
    <row r="4" s="1" customFormat="1" ht="24.96" customHeight="1">
      <c r="B4" s="20"/>
      <c r="D4" s="140" t="s">
        <v>105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Říčanská - Mnichovická - Soupis prací</v>
      </c>
      <c r="F7" s="142"/>
      <c r="G7" s="142"/>
      <c r="H7" s="142"/>
      <c r="L7" s="20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14. 11. 2022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30</v>
      </c>
      <c r="E14" s="39"/>
      <c r="F14" s="39"/>
      <c r="G14" s="39"/>
      <c r="H14" s="39"/>
      <c r="I14" s="142" t="s">
        <v>31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32</v>
      </c>
      <c r="F15" s="39"/>
      <c r="G15" s="39"/>
      <c r="H15" s="39"/>
      <c r="I15" s="142" t="s">
        <v>33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34</v>
      </c>
      <c r="E17" s="39"/>
      <c r="F17" s="39"/>
      <c r="G17" s="39"/>
      <c r="H17" s="39"/>
      <c r="I17" s="142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5"/>
      <c r="G18" s="145"/>
      <c r="H18" s="145"/>
      <c r="I18" s="142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36</v>
      </c>
      <c r="E20" s="39"/>
      <c r="F20" s="39"/>
      <c r="G20" s="39"/>
      <c r="H20" s="39"/>
      <c r="I20" s="142" t="s">
        <v>31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37</v>
      </c>
      <c r="F21" s="39"/>
      <c r="G21" s="39"/>
      <c r="H21" s="39"/>
      <c r="I21" s="142" t="s">
        <v>33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39</v>
      </c>
      <c r="E23" s="39"/>
      <c r="F23" s="39"/>
      <c r="G23" s="39"/>
      <c r="H23" s="39"/>
      <c r="I23" s="142" t="s">
        <v>31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40</v>
      </c>
      <c r="F24" s="39"/>
      <c r="G24" s="39"/>
      <c r="H24" s="39"/>
      <c r="I24" s="142" t="s">
        <v>33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42</v>
      </c>
      <c r="E30" s="39"/>
      <c r="F30" s="39"/>
      <c r="G30" s="39"/>
      <c r="H30" s="39"/>
      <c r="I30" s="39"/>
      <c r="J30" s="154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44</v>
      </c>
      <c r="G32" s="39"/>
      <c r="H32" s="39"/>
      <c r="I32" s="155" t="s">
        <v>43</v>
      </c>
      <c r="J32" s="155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46</v>
      </c>
      <c r="E33" s="142" t="s">
        <v>47</v>
      </c>
      <c r="F33" s="157">
        <f>ROUND((SUM(BE117:BE130)),  2)</f>
        <v>0</v>
      </c>
      <c r="G33" s="39"/>
      <c r="H33" s="39"/>
      <c r="I33" s="158">
        <v>0.20999999999999999</v>
      </c>
      <c r="J33" s="157">
        <f>ROUND(((SUM(BE117:BE130))*I33),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7">
        <f>ROUND((SUM(BF117:BF130)),  2)</f>
        <v>0</v>
      </c>
      <c r="G34" s="39"/>
      <c r="H34" s="39"/>
      <c r="I34" s="158">
        <v>0.14999999999999999</v>
      </c>
      <c r="J34" s="157">
        <f>ROUND(((SUM(BF117:BF130))*I34),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7">
        <f>ROUND((SUM(BG117:BG130)),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7">
        <f>ROUND((SUM(BH117:BH130)),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7">
        <f>ROUND((SUM(BI117:BI130)),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52</v>
      </c>
      <c r="E39" s="161"/>
      <c r="F39" s="161"/>
      <c r="G39" s="162" t="s">
        <v>53</v>
      </c>
      <c r="H39" s="163" t="s">
        <v>54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6" t="s">
        <v>55</v>
      </c>
      <c r="E50" s="167"/>
      <c r="F50" s="167"/>
      <c r="G50" s="166" t="s">
        <v>56</v>
      </c>
      <c r="H50" s="167"/>
      <c r="I50" s="167"/>
      <c r="J50" s="167"/>
      <c r="K50" s="167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8" t="s">
        <v>57</v>
      </c>
      <c r="E61" s="169"/>
      <c r="F61" s="170" t="s">
        <v>58</v>
      </c>
      <c r="G61" s="168" t="s">
        <v>57</v>
      </c>
      <c r="H61" s="169"/>
      <c r="I61" s="169"/>
      <c r="J61" s="171" t="s">
        <v>58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6" t="s">
        <v>59</v>
      </c>
      <c r="E65" s="172"/>
      <c r="F65" s="172"/>
      <c r="G65" s="166" t="s">
        <v>60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8" t="s">
        <v>57</v>
      </c>
      <c r="E76" s="169"/>
      <c r="F76" s="170" t="s">
        <v>58</v>
      </c>
      <c r="G76" s="168" t="s">
        <v>57</v>
      </c>
      <c r="H76" s="169"/>
      <c r="I76" s="169"/>
      <c r="J76" s="171" t="s">
        <v>58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166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Rekonstrukce Říčanská - Mnichovická - Soupis prací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02.1 - Vedlejší a doplňkové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>Všestary</v>
      </c>
      <c r="G89" s="41"/>
      <c r="H89" s="41"/>
      <c r="I89" s="32" t="s">
        <v>24</v>
      </c>
      <c r="J89" s="80" t="str">
        <f>IF(J12="","",J12)</f>
        <v>14. 11. 2022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30</v>
      </c>
      <c r="D91" s="41"/>
      <c r="E91" s="41"/>
      <c r="F91" s="27" t="str">
        <f>E15</f>
        <v>Obec Všestary</v>
      </c>
      <c r="G91" s="41"/>
      <c r="H91" s="41"/>
      <c r="I91" s="32" t="s">
        <v>36</v>
      </c>
      <c r="J91" s="37" t="str">
        <f>E21</f>
        <v>ing. Miroslav Dvořan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2" t="s">
        <v>34</v>
      </c>
      <c r="D92" s="41"/>
      <c r="E92" s="41"/>
      <c r="F92" s="27" t="str">
        <f>IF(E18="","",E18)</f>
        <v>Vyplň údaj</v>
      </c>
      <c r="G92" s="41"/>
      <c r="H92" s="41"/>
      <c r="I92" s="32" t="s">
        <v>39</v>
      </c>
      <c r="J92" s="37" t="str">
        <f>E24</f>
        <v>Roman Valík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167</v>
      </c>
      <c r="D94" s="179"/>
      <c r="E94" s="179"/>
      <c r="F94" s="179"/>
      <c r="G94" s="179"/>
      <c r="H94" s="179"/>
      <c r="I94" s="179"/>
      <c r="J94" s="180" t="s">
        <v>168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169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170</v>
      </c>
    </row>
    <row r="97" s="9" customFormat="1" ht="24.96" customHeight="1">
      <c r="A97" s="9"/>
      <c r="B97" s="182"/>
      <c r="C97" s="183"/>
      <c r="D97" s="184" t="s">
        <v>731</v>
      </c>
      <c r="E97" s="185"/>
      <c r="F97" s="185"/>
      <c r="G97" s="185"/>
      <c r="H97" s="185"/>
      <c r="I97" s="185"/>
      <c r="J97" s="186">
        <f>J118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3" t="s">
        <v>178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2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7" t="str">
        <f>E7</f>
        <v>Rekonstrukce Říčanská - Mnichovická - Soupis prací</v>
      </c>
      <c r="F107" s="32"/>
      <c r="G107" s="32"/>
      <c r="H107" s="32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114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02.1 - Vedlejší a doplňkové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22</v>
      </c>
      <c r="D111" s="41"/>
      <c r="E111" s="41"/>
      <c r="F111" s="27" t="str">
        <f>F12</f>
        <v>Všestary</v>
      </c>
      <c r="G111" s="41"/>
      <c r="H111" s="41"/>
      <c r="I111" s="32" t="s">
        <v>24</v>
      </c>
      <c r="J111" s="80" t="str">
        <f>IF(J12="","",J12)</f>
        <v>14. 11. 2022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2" t="s">
        <v>30</v>
      </c>
      <c r="D113" s="41"/>
      <c r="E113" s="41"/>
      <c r="F113" s="27" t="str">
        <f>E15</f>
        <v>Obec Všestary</v>
      </c>
      <c r="G113" s="41"/>
      <c r="H113" s="41"/>
      <c r="I113" s="32" t="s">
        <v>36</v>
      </c>
      <c r="J113" s="37" t="str">
        <f>E21</f>
        <v>ing. Miroslav Dvořan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2" t="s">
        <v>34</v>
      </c>
      <c r="D114" s="41"/>
      <c r="E114" s="41"/>
      <c r="F114" s="27" t="str">
        <f>IF(E18="","",E18)</f>
        <v>Vyplň údaj</v>
      </c>
      <c r="G114" s="41"/>
      <c r="H114" s="41"/>
      <c r="I114" s="32" t="s">
        <v>39</v>
      </c>
      <c r="J114" s="37" t="str">
        <f>E24</f>
        <v>Roman Valík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4"/>
      <c r="B116" s="195"/>
      <c r="C116" s="196" t="s">
        <v>179</v>
      </c>
      <c r="D116" s="197" t="s">
        <v>67</v>
      </c>
      <c r="E116" s="197" t="s">
        <v>63</v>
      </c>
      <c r="F116" s="197" t="s">
        <v>64</v>
      </c>
      <c r="G116" s="197" t="s">
        <v>180</v>
      </c>
      <c r="H116" s="197" t="s">
        <v>181</v>
      </c>
      <c r="I116" s="197" t="s">
        <v>182</v>
      </c>
      <c r="J116" s="197" t="s">
        <v>168</v>
      </c>
      <c r="K116" s="198" t="s">
        <v>183</v>
      </c>
      <c r="L116" s="199"/>
      <c r="M116" s="101" t="s">
        <v>1</v>
      </c>
      <c r="N116" s="102" t="s">
        <v>46</v>
      </c>
      <c r="O116" s="102" t="s">
        <v>184</v>
      </c>
      <c r="P116" s="102" t="s">
        <v>185</v>
      </c>
      <c r="Q116" s="102" t="s">
        <v>186</v>
      </c>
      <c r="R116" s="102" t="s">
        <v>187</v>
      </c>
      <c r="S116" s="102" t="s">
        <v>188</v>
      </c>
      <c r="T116" s="103" t="s">
        <v>189</v>
      </c>
      <c r="U116" s="194"/>
      <c r="V116" s="194"/>
      <c r="W116" s="194"/>
      <c r="X116" s="194"/>
      <c r="Y116" s="194"/>
      <c r="Z116" s="194"/>
      <c r="AA116" s="194"/>
      <c r="AB116" s="194"/>
      <c r="AC116" s="194"/>
      <c r="AD116" s="194"/>
      <c r="AE116" s="194"/>
    </row>
    <row r="117" s="2" customFormat="1" ht="22.8" customHeight="1">
      <c r="A117" s="39"/>
      <c r="B117" s="40"/>
      <c r="C117" s="108" t="s">
        <v>190</v>
      </c>
      <c r="D117" s="41"/>
      <c r="E117" s="41"/>
      <c r="F117" s="41"/>
      <c r="G117" s="41"/>
      <c r="H117" s="41"/>
      <c r="I117" s="41"/>
      <c r="J117" s="200">
        <f>BK117</f>
        <v>0</v>
      </c>
      <c r="K117" s="41"/>
      <c r="L117" s="45"/>
      <c r="M117" s="104"/>
      <c r="N117" s="201"/>
      <c r="O117" s="105"/>
      <c r="P117" s="202">
        <f>P118</f>
        <v>0</v>
      </c>
      <c r="Q117" s="105"/>
      <c r="R117" s="202">
        <f>R118</f>
        <v>0</v>
      </c>
      <c r="S117" s="105"/>
      <c r="T117" s="203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81</v>
      </c>
      <c r="AU117" s="17" t="s">
        <v>170</v>
      </c>
      <c r="BK117" s="204">
        <f>BK118</f>
        <v>0</v>
      </c>
    </row>
    <row r="118" s="12" customFormat="1" ht="25.92" customHeight="1">
      <c r="A118" s="12"/>
      <c r="B118" s="205"/>
      <c r="C118" s="206"/>
      <c r="D118" s="207" t="s">
        <v>81</v>
      </c>
      <c r="E118" s="208" t="s">
        <v>732</v>
      </c>
      <c r="F118" s="208" t="s">
        <v>94</v>
      </c>
      <c r="G118" s="206"/>
      <c r="H118" s="206"/>
      <c r="I118" s="209"/>
      <c r="J118" s="210">
        <f>BK118</f>
        <v>0</v>
      </c>
      <c r="K118" s="206"/>
      <c r="L118" s="211"/>
      <c r="M118" s="212"/>
      <c r="N118" s="213"/>
      <c r="O118" s="213"/>
      <c r="P118" s="214">
        <f>SUM(P119:P130)</f>
        <v>0</v>
      </c>
      <c r="Q118" s="213"/>
      <c r="R118" s="214">
        <f>SUM(R119:R130)</f>
        <v>0</v>
      </c>
      <c r="S118" s="213"/>
      <c r="T118" s="215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6" t="s">
        <v>221</v>
      </c>
      <c r="AT118" s="217" t="s">
        <v>81</v>
      </c>
      <c r="AU118" s="217" t="s">
        <v>82</v>
      </c>
      <c r="AY118" s="216" t="s">
        <v>193</v>
      </c>
      <c r="BK118" s="218">
        <f>SUM(BK119:BK130)</f>
        <v>0</v>
      </c>
    </row>
    <row r="119" s="2" customFormat="1" ht="16.5" customHeight="1">
      <c r="A119" s="39"/>
      <c r="B119" s="40"/>
      <c r="C119" s="221" t="s">
        <v>90</v>
      </c>
      <c r="D119" s="221" t="s">
        <v>195</v>
      </c>
      <c r="E119" s="222" t="s">
        <v>743</v>
      </c>
      <c r="F119" s="223" t="s">
        <v>744</v>
      </c>
      <c r="G119" s="224" t="s">
        <v>468</v>
      </c>
      <c r="H119" s="225">
        <v>1</v>
      </c>
      <c r="I119" s="226"/>
      <c r="J119" s="227">
        <f>ROUND(I119*H119,2)</f>
        <v>0</v>
      </c>
      <c r="K119" s="223" t="s">
        <v>212</v>
      </c>
      <c r="L119" s="45"/>
      <c r="M119" s="228" t="s">
        <v>1</v>
      </c>
      <c r="N119" s="229" t="s">
        <v>47</v>
      </c>
      <c r="O119" s="92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2" t="s">
        <v>735</v>
      </c>
      <c r="AT119" s="232" t="s">
        <v>195</v>
      </c>
      <c r="AU119" s="232" t="s">
        <v>90</v>
      </c>
      <c r="AY119" s="17" t="s">
        <v>193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7" t="s">
        <v>90</v>
      </c>
      <c r="BK119" s="233">
        <f>ROUND(I119*H119,2)</f>
        <v>0</v>
      </c>
      <c r="BL119" s="17" t="s">
        <v>735</v>
      </c>
      <c r="BM119" s="232" t="s">
        <v>745</v>
      </c>
    </row>
    <row r="120" s="2" customFormat="1" ht="16.5" customHeight="1">
      <c r="A120" s="39"/>
      <c r="B120" s="40"/>
      <c r="C120" s="221" t="s">
        <v>92</v>
      </c>
      <c r="D120" s="221" t="s">
        <v>195</v>
      </c>
      <c r="E120" s="222" t="s">
        <v>733</v>
      </c>
      <c r="F120" s="223" t="s">
        <v>734</v>
      </c>
      <c r="G120" s="224" t="s">
        <v>468</v>
      </c>
      <c r="H120" s="225">
        <v>1</v>
      </c>
      <c r="I120" s="226"/>
      <c r="J120" s="227">
        <f>ROUND(I120*H120,2)</f>
        <v>0</v>
      </c>
      <c r="K120" s="223" t="s">
        <v>199</v>
      </c>
      <c r="L120" s="45"/>
      <c r="M120" s="228" t="s">
        <v>1</v>
      </c>
      <c r="N120" s="229" t="s">
        <v>47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735</v>
      </c>
      <c r="AT120" s="232" t="s">
        <v>195</v>
      </c>
      <c r="AU120" s="232" t="s">
        <v>90</v>
      </c>
      <c r="AY120" s="17" t="s">
        <v>193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7" t="s">
        <v>90</v>
      </c>
      <c r="BK120" s="233">
        <f>ROUND(I120*H120,2)</f>
        <v>0</v>
      </c>
      <c r="BL120" s="17" t="s">
        <v>735</v>
      </c>
      <c r="BM120" s="232" t="s">
        <v>902</v>
      </c>
    </row>
    <row r="121" s="2" customFormat="1" ht="24.15" customHeight="1">
      <c r="A121" s="39"/>
      <c r="B121" s="40"/>
      <c r="C121" s="221" t="s">
        <v>161</v>
      </c>
      <c r="D121" s="221" t="s">
        <v>195</v>
      </c>
      <c r="E121" s="222" t="s">
        <v>903</v>
      </c>
      <c r="F121" s="223" t="s">
        <v>904</v>
      </c>
      <c r="G121" s="224" t="s">
        <v>468</v>
      </c>
      <c r="H121" s="225">
        <v>1</v>
      </c>
      <c r="I121" s="226"/>
      <c r="J121" s="227">
        <f>ROUND(I121*H121,2)</f>
        <v>0</v>
      </c>
      <c r="K121" s="223" t="s">
        <v>752</v>
      </c>
      <c r="L121" s="45"/>
      <c r="M121" s="228" t="s">
        <v>1</v>
      </c>
      <c r="N121" s="229" t="s">
        <v>47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905</v>
      </c>
      <c r="AT121" s="232" t="s">
        <v>195</v>
      </c>
      <c r="AU121" s="232" t="s">
        <v>90</v>
      </c>
      <c r="AY121" s="17" t="s">
        <v>193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7" t="s">
        <v>90</v>
      </c>
      <c r="BK121" s="233">
        <f>ROUND(I121*H121,2)</f>
        <v>0</v>
      </c>
      <c r="BL121" s="17" t="s">
        <v>905</v>
      </c>
      <c r="BM121" s="232" t="s">
        <v>906</v>
      </c>
    </row>
    <row r="122" s="2" customFormat="1" ht="16.5" customHeight="1">
      <c r="A122" s="39"/>
      <c r="B122" s="40"/>
      <c r="C122" s="221" t="s">
        <v>118</v>
      </c>
      <c r="D122" s="221" t="s">
        <v>195</v>
      </c>
      <c r="E122" s="222" t="s">
        <v>740</v>
      </c>
      <c r="F122" s="223" t="s">
        <v>741</v>
      </c>
      <c r="G122" s="224" t="s">
        <v>468</v>
      </c>
      <c r="H122" s="225">
        <v>1</v>
      </c>
      <c r="I122" s="226"/>
      <c r="J122" s="227">
        <f>ROUND(I122*H122,2)</f>
        <v>0</v>
      </c>
      <c r="K122" s="223" t="s">
        <v>212</v>
      </c>
      <c r="L122" s="45"/>
      <c r="M122" s="228" t="s">
        <v>1</v>
      </c>
      <c r="N122" s="229" t="s">
        <v>47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735</v>
      </c>
      <c r="AT122" s="232" t="s">
        <v>195</v>
      </c>
      <c r="AU122" s="232" t="s">
        <v>90</v>
      </c>
      <c r="AY122" s="17" t="s">
        <v>193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7" t="s">
        <v>90</v>
      </c>
      <c r="BK122" s="233">
        <f>ROUND(I122*H122,2)</f>
        <v>0</v>
      </c>
      <c r="BL122" s="17" t="s">
        <v>735</v>
      </c>
      <c r="BM122" s="232" t="s">
        <v>907</v>
      </c>
    </row>
    <row r="123" s="2" customFormat="1" ht="16.5" customHeight="1">
      <c r="A123" s="39"/>
      <c r="B123" s="40"/>
      <c r="C123" s="221" t="s">
        <v>221</v>
      </c>
      <c r="D123" s="221" t="s">
        <v>195</v>
      </c>
      <c r="E123" s="222" t="s">
        <v>746</v>
      </c>
      <c r="F123" s="223" t="s">
        <v>747</v>
      </c>
      <c r="G123" s="224" t="s">
        <v>468</v>
      </c>
      <c r="H123" s="225">
        <v>1</v>
      </c>
      <c r="I123" s="226"/>
      <c r="J123" s="227">
        <f>ROUND(I123*H123,2)</f>
        <v>0</v>
      </c>
      <c r="K123" s="223" t="s">
        <v>1</v>
      </c>
      <c r="L123" s="45"/>
      <c r="M123" s="228" t="s">
        <v>1</v>
      </c>
      <c r="N123" s="229" t="s">
        <v>47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735</v>
      </c>
      <c r="AT123" s="232" t="s">
        <v>195</v>
      </c>
      <c r="AU123" s="232" t="s">
        <v>90</v>
      </c>
      <c r="AY123" s="17" t="s">
        <v>193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90</v>
      </c>
      <c r="BK123" s="233">
        <f>ROUND(I123*H123,2)</f>
        <v>0</v>
      </c>
      <c r="BL123" s="17" t="s">
        <v>735</v>
      </c>
      <c r="BM123" s="232" t="s">
        <v>748</v>
      </c>
    </row>
    <row r="124" s="14" customFormat="1">
      <c r="A124" s="14"/>
      <c r="B124" s="245"/>
      <c r="C124" s="246"/>
      <c r="D124" s="236" t="s">
        <v>201</v>
      </c>
      <c r="E124" s="247" t="s">
        <v>1</v>
      </c>
      <c r="F124" s="248" t="s">
        <v>749</v>
      </c>
      <c r="G124" s="246"/>
      <c r="H124" s="249">
        <v>1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201</v>
      </c>
      <c r="AU124" s="255" t="s">
        <v>90</v>
      </c>
      <c r="AV124" s="14" t="s">
        <v>92</v>
      </c>
      <c r="AW124" s="14" t="s">
        <v>38</v>
      </c>
      <c r="AX124" s="14" t="s">
        <v>90</v>
      </c>
      <c r="AY124" s="255" t="s">
        <v>193</v>
      </c>
    </row>
    <row r="125" s="2" customFormat="1" ht="16.5" customHeight="1">
      <c r="A125" s="39"/>
      <c r="B125" s="40"/>
      <c r="C125" s="221" t="s">
        <v>226</v>
      </c>
      <c r="D125" s="221" t="s">
        <v>195</v>
      </c>
      <c r="E125" s="222" t="s">
        <v>754</v>
      </c>
      <c r="F125" s="223" t="s">
        <v>755</v>
      </c>
      <c r="G125" s="224" t="s">
        <v>468</v>
      </c>
      <c r="H125" s="225">
        <v>1</v>
      </c>
      <c r="I125" s="226"/>
      <c r="J125" s="227">
        <f>ROUND(I125*H125,2)</f>
        <v>0</v>
      </c>
      <c r="K125" s="223" t="s">
        <v>1</v>
      </c>
      <c r="L125" s="45"/>
      <c r="M125" s="228" t="s">
        <v>1</v>
      </c>
      <c r="N125" s="229" t="s">
        <v>47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735</v>
      </c>
      <c r="AT125" s="232" t="s">
        <v>195</v>
      </c>
      <c r="AU125" s="232" t="s">
        <v>90</v>
      </c>
      <c r="AY125" s="17" t="s">
        <v>193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90</v>
      </c>
      <c r="BK125" s="233">
        <f>ROUND(I125*H125,2)</f>
        <v>0</v>
      </c>
      <c r="BL125" s="17" t="s">
        <v>735</v>
      </c>
      <c r="BM125" s="232" t="s">
        <v>756</v>
      </c>
    </row>
    <row r="126" s="2" customFormat="1" ht="16.5" customHeight="1">
      <c r="A126" s="39"/>
      <c r="B126" s="40"/>
      <c r="C126" s="221" t="s">
        <v>235</v>
      </c>
      <c r="D126" s="221" t="s">
        <v>195</v>
      </c>
      <c r="E126" s="222" t="s">
        <v>757</v>
      </c>
      <c r="F126" s="223" t="s">
        <v>758</v>
      </c>
      <c r="G126" s="224" t="s">
        <v>468</v>
      </c>
      <c r="H126" s="225">
        <v>1</v>
      </c>
      <c r="I126" s="226"/>
      <c r="J126" s="227">
        <f>ROUND(I126*H126,2)</f>
        <v>0</v>
      </c>
      <c r="K126" s="223" t="s">
        <v>752</v>
      </c>
      <c r="L126" s="45"/>
      <c r="M126" s="228" t="s">
        <v>1</v>
      </c>
      <c r="N126" s="229" t="s">
        <v>47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905</v>
      </c>
      <c r="AT126" s="232" t="s">
        <v>195</v>
      </c>
      <c r="AU126" s="232" t="s">
        <v>90</v>
      </c>
      <c r="AY126" s="17" t="s">
        <v>193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90</v>
      </c>
      <c r="BK126" s="233">
        <f>ROUND(I126*H126,2)</f>
        <v>0</v>
      </c>
      <c r="BL126" s="17" t="s">
        <v>905</v>
      </c>
      <c r="BM126" s="232" t="s">
        <v>759</v>
      </c>
    </row>
    <row r="127" s="2" customFormat="1" ht="16.5" customHeight="1">
      <c r="A127" s="39"/>
      <c r="B127" s="40"/>
      <c r="C127" s="221" t="s">
        <v>240</v>
      </c>
      <c r="D127" s="221" t="s">
        <v>195</v>
      </c>
      <c r="E127" s="222" t="s">
        <v>763</v>
      </c>
      <c r="F127" s="223" t="s">
        <v>764</v>
      </c>
      <c r="G127" s="224" t="s">
        <v>468</v>
      </c>
      <c r="H127" s="225">
        <v>1</v>
      </c>
      <c r="I127" s="226"/>
      <c r="J127" s="227">
        <f>ROUND(I127*H127,2)</f>
        <v>0</v>
      </c>
      <c r="K127" s="223" t="s">
        <v>212</v>
      </c>
      <c r="L127" s="45"/>
      <c r="M127" s="228" t="s">
        <v>1</v>
      </c>
      <c r="N127" s="229" t="s">
        <v>47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735</v>
      </c>
      <c r="AT127" s="232" t="s">
        <v>195</v>
      </c>
      <c r="AU127" s="232" t="s">
        <v>90</v>
      </c>
      <c r="AY127" s="17" t="s">
        <v>193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90</v>
      </c>
      <c r="BK127" s="233">
        <f>ROUND(I127*H127,2)</f>
        <v>0</v>
      </c>
      <c r="BL127" s="17" t="s">
        <v>735</v>
      </c>
      <c r="BM127" s="232" t="s">
        <v>765</v>
      </c>
    </row>
    <row r="128" s="13" customFormat="1">
      <c r="A128" s="13"/>
      <c r="B128" s="234"/>
      <c r="C128" s="235"/>
      <c r="D128" s="236" t="s">
        <v>201</v>
      </c>
      <c r="E128" s="237" t="s">
        <v>1</v>
      </c>
      <c r="F128" s="238" t="s">
        <v>766</v>
      </c>
      <c r="G128" s="235"/>
      <c r="H128" s="237" t="s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201</v>
      </c>
      <c r="AU128" s="244" t="s">
        <v>90</v>
      </c>
      <c r="AV128" s="13" t="s">
        <v>90</v>
      </c>
      <c r="AW128" s="13" t="s">
        <v>38</v>
      </c>
      <c r="AX128" s="13" t="s">
        <v>82</v>
      </c>
      <c r="AY128" s="244" t="s">
        <v>193</v>
      </c>
    </row>
    <row r="129" s="13" customFormat="1">
      <c r="A129" s="13"/>
      <c r="B129" s="234"/>
      <c r="C129" s="235"/>
      <c r="D129" s="236" t="s">
        <v>201</v>
      </c>
      <c r="E129" s="237" t="s">
        <v>1</v>
      </c>
      <c r="F129" s="238" t="s">
        <v>767</v>
      </c>
      <c r="G129" s="235"/>
      <c r="H129" s="237" t="s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201</v>
      </c>
      <c r="AU129" s="244" t="s">
        <v>90</v>
      </c>
      <c r="AV129" s="13" t="s">
        <v>90</v>
      </c>
      <c r="AW129" s="13" t="s">
        <v>38</v>
      </c>
      <c r="AX129" s="13" t="s">
        <v>82</v>
      </c>
      <c r="AY129" s="244" t="s">
        <v>193</v>
      </c>
    </row>
    <row r="130" s="14" customFormat="1">
      <c r="A130" s="14"/>
      <c r="B130" s="245"/>
      <c r="C130" s="246"/>
      <c r="D130" s="236" t="s">
        <v>201</v>
      </c>
      <c r="E130" s="247" t="s">
        <v>1</v>
      </c>
      <c r="F130" s="248" t="s">
        <v>768</v>
      </c>
      <c r="G130" s="246"/>
      <c r="H130" s="249">
        <v>1</v>
      </c>
      <c r="I130" s="250"/>
      <c r="J130" s="246"/>
      <c r="K130" s="246"/>
      <c r="L130" s="251"/>
      <c r="M130" s="282"/>
      <c r="N130" s="283"/>
      <c r="O130" s="283"/>
      <c r="P130" s="283"/>
      <c r="Q130" s="283"/>
      <c r="R130" s="283"/>
      <c r="S130" s="283"/>
      <c r="T130" s="28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201</v>
      </c>
      <c r="AU130" s="255" t="s">
        <v>90</v>
      </c>
      <c r="AV130" s="14" t="s">
        <v>92</v>
      </c>
      <c r="AW130" s="14" t="s">
        <v>38</v>
      </c>
      <c r="AX130" s="14" t="s">
        <v>90</v>
      </c>
      <c r="AY130" s="255" t="s">
        <v>193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Gbd+W0/kzqBmBH3ZhPbAHgz6giUa32PGwbJ6OeGktEKb4SifWR/hDbQFEpMNBq2+JJgzjS49FqSeaEb5c8Ej5w==" hashValue="5kabKZ8Mo01DEhhZs72lM0zShvecZqpIl7Jsy7T0+fkxc1NFTMOYPAuYlUVuVzjFM2H7lBlk+By2EInABw6AxQ==" algorithmName="SHA-512" password="F8A3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0"/>
    </row>
    <row r="4" s="1" customFormat="1" ht="24.96" customHeight="1">
      <c r="B4" s="20"/>
      <c r="C4" s="140" t="s">
        <v>908</v>
      </c>
      <c r="H4" s="20"/>
    </row>
    <row r="5" s="1" customFormat="1" ht="12" customHeight="1">
      <c r="B5" s="20"/>
      <c r="C5" s="285" t="s">
        <v>13</v>
      </c>
      <c r="D5" s="149" t="s">
        <v>14</v>
      </c>
      <c r="E5" s="1"/>
      <c r="F5" s="1"/>
      <c r="H5" s="20"/>
    </row>
    <row r="6" s="1" customFormat="1" ht="36.96" customHeight="1">
      <c r="B6" s="20"/>
      <c r="C6" s="286" t="s">
        <v>16</v>
      </c>
      <c r="D6" s="287" t="s">
        <v>17</v>
      </c>
      <c r="E6" s="1"/>
      <c r="F6" s="1"/>
      <c r="H6" s="20"/>
    </row>
    <row r="7" s="1" customFormat="1" ht="16.5" customHeight="1">
      <c r="B7" s="20"/>
      <c r="C7" s="142" t="s">
        <v>24</v>
      </c>
      <c r="D7" s="146" t="str">
        <f>'Rekapitulace stavby'!AN8</f>
        <v>14. 11. 2022</v>
      </c>
      <c r="H7" s="20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4"/>
      <c r="B9" s="288"/>
      <c r="C9" s="289" t="s">
        <v>63</v>
      </c>
      <c r="D9" s="290" t="s">
        <v>64</v>
      </c>
      <c r="E9" s="290" t="s">
        <v>180</v>
      </c>
      <c r="F9" s="291" t="s">
        <v>909</v>
      </c>
      <c r="G9" s="194"/>
      <c r="H9" s="288"/>
    </row>
    <row r="10" s="2" customFormat="1" ht="26.4" customHeight="1">
      <c r="A10" s="39"/>
      <c r="B10" s="45"/>
      <c r="C10" s="292" t="s">
        <v>910</v>
      </c>
      <c r="D10" s="292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293" t="s">
        <v>775</v>
      </c>
      <c r="D11" s="294" t="s">
        <v>1</v>
      </c>
      <c r="E11" s="295" t="s">
        <v>1</v>
      </c>
      <c r="F11" s="296">
        <v>651</v>
      </c>
      <c r="G11" s="39"/>
      <c r="H11" s="45"/>
    </row>
    <row r="12" s="2" customFormat="1" ht="16.8" customHeight="1">
      <c r="A12" s="39"/>
      <c r="B12" s="45"/>
      <c r="C12" s="293" t="s">
        <v>101</v>
      </c>
      <c r="D12" s="294" t="s">
        <v>1</v>
      </c>
      <c r="E12" s="295" t="s">
        <v>1</v>
      </c>
      <c r="F12" s="296">
        <v>16.75</v>
      </c>
      <c r="G12" s="39"/>
      <c r="H12" s="45"/>
    </row>
    <row r="13" s="2" customFormat="1" ht="16.8" customHeight="1">
      <c r="A13" s="39"/>
      <c r="B13" s="45"/>
      <c r="C13" s="297" t="s">
        <v>101</v>
      </c>
      <c r="D13" s="297" t="s">
        <v>332</v>
      </c>
      <c r="E13" s="17" t="s">
        <v>1</v>
      </c>
      <c r="F13" s="298">
        <v>16.75</v>
      </c>
      <c r="G13" s="39"/>
      <c r="H13" s="45"/>
    </row>
    <row r="14" s="2" customFormat="1" ht="16.8" customHeight="1">
      <c r="A14" s="39"/>
      <c r="B14" s="45"/>
      <c r="C14" s="299" t="s">
        <v>911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297" t="s">
        <v>327</v>
      </c>
      <c r="D15" s="297" t="s">
        <v>328</v>
      </c>
      <c r="E15" s="17" t="s">
        <v>198</v>
      </c>
      <c r="F15" s="298">
        <v>7496.5249999999996</v>
      </c>
      <c r="G15" s="39"/>
      <c r="H15" s="45"/>
    </row>
    <row r="16" s="2" customFormat="1">
      <c r="A16" s="39"/>
      <c r="B16" s="45"/>
      <c r="C16" s="297" t="s">
        <v>241</v>
      </c>
      <c r="D16" s="297" t="s">
        <v>242</v>
      </c>
      <c r="E16" s="17" t="s">
        <v>243</v>
      </c>
      <c r="F16" s="298">
        <v>278.44099999999997</v>
      </c>
      <c r="G16" s="39"/>
      <c r="H16" s="45"/>
    </row>
    <row r="17" s="2" customFormat="1" ht="16.8" customHeight="1">
      <c r="A17" s="39"/>
      <c r="B17" s="45"/>
      <c r="C17" s="297" t="s">
        <v>406</v>
      </c>
      <c r="D17" s="297" t="s">
        <v>407</v>
      </c>
      <c r="E17" s="17" t="s">
        <v>198</v>
      </c>
      <c r="F17" s="298">
        <v>16.75</v>
      </c>
      <c r="G17" s="39"/>
      <c r="H17" s="45"/>
    </row>
    <row r="18" s="2" customFormat="1" ht="16.8" customHeight="1">
      <c r="A18" s="39"/>
      <c r="B18" s="45"/>
      <c r="C18" s="293" t="s">
        <v>103</v>
      </c>
      <c r="D18" s="294" t="s">
        <v>1</v>
      </c>
      <c r="E18" s="295" t="s">
        <v>1</v>
      </c>
      <c r="F18" s="296">
        <v>1504.7000000000001</v>
      </c>
      <c r="G18" s="39"/>
      <c r="H18" s="45"/>
    </row>
    <row r="19" s="2" customFormat="1">
      <c r="A19" s="39"/>
      <c r="B19" s="45"/>
      <c r="C19" s="297" t="s">
        <v>1</v>
      </c>
      <c r="D19" s="297" t="s">
        <v>623</v>
      </c>
      <c r="E19" s="17" t="s">
        <v>1</v>
      </c>
      <c r="F19" s="298">
        <v>642.10000000000002</v>
      </c>
      <c r="G19" s="39"/>
      <c r="H19" s="45"/>
    </row>
    <row r="20" s="2" customFormat="1">
      <c r="A20" s="39"/>
      <c r="B20" s="45"/>
      <c r="C20" s="297" t="s">
        <v>1</v>
      </c>
      <c r="D20" s="297" t="s">
        <v>624</v>
      </c>
      <c r="E20" s="17" t="s">
        <v>1</v>
      </c>
      <c r="F20" s="298">
        <v>718.29999999999995</v>
      </c>
      <c r="G20" s="39"/>
      <c r="H20" s="45"/>
    </row>
    <row r="21" s="2" customFormat="1">
      <c r="A21" s="39"/>
      <c r="B21" s="45"/>
      <c r="C21" s="297" t="s">
        <v>1</v>
      </c>
      <c r="D21" s="297" t="s">
        <v>625</v>
      </c>
      <c r="E21" s="17" t="s">
        <v>1</v>
      </c>
      <c r="F21" s="298">
        <v>0</v>
      </c>
      <c r="G21" s="39"/>
      <c r="H21" s="45"/>
    </row>
    <row r="22" s="2" customFormat="1" ht="16.8" customHeight="1">
      <c r="A22" s="39"/>
      <c r="B22" s="45"/>
      <c r="C22" s="297" t="s">
        <v>1</v>
      </c>
      <c r="D22" s="297" t="s">
        <v>626</v>
      </c>
      <c r="E22" s="17" t="s">
        <v>1</v>
      </c>
      <c r="F22" s="298">
        <v>6</v>
      </c>
      <c r="G22" s="39"/>
      <c r="H22" s="45"/>
    </row>
    <row r="23" s="2" customFormat="1" ht="16.8" customHeight="1">
      <c r="A23" s="39"/>
      <c r="B23" s="45"/>
      <c r="C23" s="297" t="s">
        <v>1</v>
      </c>
      <c r="D23" s="297" t="s">
        <v>627</v>
      </c>
      <c r="E23" s="17" t="s">
        <v>1</v>
      </c>
      <c r="F23" s="298">
        <v>3.2000000000000002</v>
      </c>
      <c r="G23" s="39"/>
      <c r="H23" s="45"/>
    </row>
    <row r="24" s="2" customFormat="1" ht="16.8" customHeight="1">
      <c r="A24" s="39"/>
      <c r="B24" s="45"/>
      <c r="C24" s="297" t="s">
        <v>1</v>
      </c>
      <c r="D24" s="297" t="s">
        <v>628</v>
      </c>
      <c r="E24" s="17" t="s">
        <v>1</v>
      </c>
      <c r="F24" s="298">
        <v>6</v>
      </c>
      <c r="G24" s="39"/>
      <c r="H24" s="45"/>
    </row>
    <row r="25" s="2" customFormat="1" ht="16.8" customHeight="1">
      <c r="A25" s="39"/>
      <c r="B25" s="45"/>
      <c r="C25" s="297" t="s">
        <v>1</v>
      </c>
      <c r="D25" s="297" t="s">
        <v>629</v>
      </c>
      <c r="E25" s="17" t="s">
        <v>1</v>
      </c>
      <c r="F25" s="298">
        <v>7.5</v>
      </c>
      <c r="G25" s="39"/>
      <c r="H25" s="45"/>
    </row>
    <row r="26" s="2" customFormat="1" ht="16.8" customHeight="1">
      <c r="A26" s="39"/>
      <c r="B26" s="45"/>
      <c r="C26" s="297" t="s">
        <v>1</v>
      </c>
      <c r="D26" s="297" t="s">
        <v>630</v>
      </c>
      <c r="E26" s="17" t="s">
        <v>1</v>
      </c>
      <c r="F26" s="298">
        <v>5</v>
      </c>
      <c r="G26" s="39"/>
      <c r="H26" s="45"/>
    </row>
    <row r="27" s="2" customFormat="1" ht="16.8" customHeight="1">
      <c r="A27" s="39"/>
      <c r="B27" s="45"/>
      <c r="C27" s="297" t="s">
        <v>1</v>
      </c>
      <c r="D27" s="297" t="s">
        <v>631</v>
      </c>
      <c r="E27" s="17" t="s">
        <v>1</v>
      </c>
      <c r="F27" s="298">
        <v>33.799999999999997</v>
      </c>
      <c r="G27" s="39"/>
      <c r="H27" s="45"/>
    </row>
    <row r="28" s="2" customFormat="1" ht="16.8" customHeight="1">
      <c r="A28" s="39"/>
      <c r="B28" s="45"/>
      <c r="C28" s="297" t="s">
        <v>1</v>
      </c>
      <c r="D28" s="297" t="s">
        <v>632</v>
      </c>
      <c r="E28" s="17" t="s">
        <v>1</v>
      </c>
      <c r="F28" s="298">
        <v>15.4</v>
      </c>
      <c r="G28" s="39"/>
      <c r="H28" s="45"/>
    </row>
    <row r="29" s="2" customFormat="1" ht="16.8" customHeight="1">
      <c r="A29" s="39"/>
      <c r="B29" s="45"/>
      <c r="C29" s="297" t="s">
        <v>1</v>
      </c>
      <c r="D29" s="297" t="s">
        <v>633</v>
      </c>
      <c r="E29" s="17" t="s">
        <v>1</v>
      </c>
      <c r="F29" s="298">
        <v>10.699999999999999</v>
      </c>
      <c r="G29" s="39"/>
      <c r="H29" s="45"/>
    </row>
    <row r="30" s="2" customFormat="1" ht="16.8" customHeight="1">
      <c r="A30" s="39"/>
      <c r="B30" s="45"/>
      <c r="C30" s="297" t="s">
        <v>1</v>
      </c>
      <c r="D30" s="297" t="s">
        <v>634</v>
      </c>
      <c r="E30" s="17" t="s">
        <v>1</v>
      </c>
      <c r="F30" s="298">
        <v>23.199999999999999</v>
      </c>
      <c r="G30" s="39"/>
      <c r="H30" s="45"/>
    </row>
    <row r="31" s="2" customFormat="1" ht="16.8" customHeight="1">
      <c r="A31" s="39"/>
      <c r="B31" s="45"/>
      <c r="C31" s="297" t="s">
        <v>1</v>
      </c>
      <c r="D31" s="297" t="s">
        <v>635</v>
      </c>
      <c r="E31" s="17" t="s">
        <v>1</v>
      </c>
      <c r="F31" s="298">
        <v>33.5</v>
      </c>
      <c r="G31" s="39"/>
      <c r="H31" s="45"/>
    </row>
    <row r="32" s="2" customFormat="1" ht="16.8" customHeight="1">
      <c r="A32" s="39"/>
      <c r="B32" s="45"/>
      <c r="C32" s="297" t="s">
        <v>103</v>
      </c>
      <c r="D32" s="297" t="s">
        <v>234</v>
      </c>
      <c r="E32" s="17" t="s">
        <v>1</v>
      </c>
      <c r="F32" s="298">
        <v>1504.7000000000001</v>
      </c>
      <c r="G32" s="39"/>
      <c r="H32" s="45"/>
    </row>
    <row r="33" s="2" customFormat="1" ht="16.8" customHeight="1">
      <c r="A33" s="39"/>
      <c r="B33" s="45"/>
      <c r="C33" s="299" t="s">
        <v>911</v>
      </c>
      <c r="D33" s="39"/>
      <c r="E33" s="39"/>
      <c r="F33" s="39"/>
      <c r="G33" s="39"/>
      <c r="H33" s="45"/>
    </row>
    <row r="34" s="2" customFormat="1" ht="16.8" customHeight="1">
      <c r="A34" s="39"/>
      <c r="B34" s="45"/>
      <c r="C34" s="297" t="s">
        <v>620</v>
      </c>
      <c r="D34" s="297" t="s">
        <v>621</v>
      </c>
      <c r="E34" s="17" t="s">
        <v>218</v>
      </c>
      <c r="F34" s="298">
        <v>1504.7000000000001</v>
      </c>
      <c r="G34" s="39"/>
      <c r="H34" s="45"/>
    </row>
    <row r="35" s="2" customFormat="1" ht="16.8" customHeight="1">
      <c r="A35" s="39"/>
      <c r="B35" s="45"/>
      <c r="C35" s="297" t="s">
        <v>327</v>
      </c>
      <c r="D35" s="297" t="s">
        <v>328</v>
      </c>
      <c r="E35" s="17" t="s">
        <v>198</v>
      </c>
      <c r="F35" s="298">
        <v>7496.5249999999996</v>
      </c>
      <c r="G35" s="39"/>
      <c r="H35" s="45"/>
    </row>
    <row r="36" s="2" customFormat="1" ht="16.8" customHeight="1">
      <c r="A36" s="39"/>
      <c r="B36" s="45"/>
      <c r="C36" s="297" t="s">
        <v>645</v>
      </c>
      <c r="D36" s="297" t="s">
        <v>646</v>
      </c>
      <c r="E36" s="17" t="s">
        <v>218</v>
      </c>
      <c r="F36" s="298">
        <v>1504.7000000000001</v>
      </c>
      <c r="G36" s="39"/>
      <c r="H36" s="45"/>
    </row>
    <row r="37" s="2" customFormat="1" ht="16.8" customHeight="1">
      <c r="A37" s="39"/>
      <c r="B37" s="45"/>
      <c r="C37" s="297" t="s">
        <v>650</v>
      </c>
      <c r="D37" s="297" t="s">
        <v>651</v>
      </c>
      <c r="E37" s="17" t="s">
        <v>218</v>
      </c>
      <c r="F37" s="298">
        <v>1504.7000000000001</v>
      </c>
      <c r="G37" s="39"/>
      <c r="H37" s="45"/>
    </row>
    <row r="38" s="2" customFormat="1" ht="16.8" customHeight="1">
      <c r="A38" s="39"/>
      <c r="B38" s="45"/>
      <c r="C38" s="297" t="s">
        <v>636</v>
      </c>
      <c r="D38" s="297" t="s">
        <v>637</v>
      </c>
      <c r="E38" s="17" t="s">
        <v>218</v>
      </c>
      <c r="F38" s="298">
        <v>1534.7940000000001</v>
      </c>
      <c r="G38" s="39"/>
      <c r="H38" s="45"/>
    </row>
    <row r="39" s="2" customFormat="1" ht="16.8" customHeight="1">
      <c r="A39" s="39"/>
      <c r="B39" s="45"/>
      <c r="C39" s="293" t="s">
        <v>106</v>
      </c>
      <c r="D39" s="294" t="s">
        <v>1</v>
      </c>
      <c r="E39" s="295" t="s">
        <v>1</v>
      </c>
      <c r="F39" s="296">
        <v>42.944000000000003</v>
      </c>
      <c r="G39" s="39"/>
      <c r="H39" s="45"/>
    </row>
    <row r="40" s="2" customFormat="1" ht="16.8" customHeight="1">
      <c r="A40" s="39"/>
      <c r="B40" s="45"/>
      <c r="C40" s="297" t="s">
        <v>106</v>
      </c>
      <c r="D40" s="297" t="s">
        <v>315</v>
      </c>
      <c r="E40" s="17" t="s">
        <v>1</v>
      </c>
      <c r="F40" s="298">
        <v>42.944000000000003</v>
      </c>
      <c r="G40" s="39"/>
      <c r="H40" s="45"/>
    </row>
    <row r="41" s="2" customFormat="1" ht="16.8" customHeight="1">
      <c r="A41" s="39"/>
      <c r="B41" s="45"/>
      <c r="C41" s="299" t="s">
        <v>911</v>
      </c>
      <c r="D41" s="39"/>
      <c r="E41" s="39"/>
      <c r="F41" s="39"/>
      <c r="G41" s="39"/>
      <c r="H41" s="45"/>
    </row>
    <row r="42" s="2" customFormat="1" ht="16.8" customHeight="1">
      <c r="A42" s="39"/>
      <c r="B42" s="45"/>
      <c r="C42" s="297" t="s">
        <v>312</v>
      </c>
      <c r="D42" s="297" t="s">
        <v>313</v>
      </c>
      <c r="E42" s="17" t="s">
        <v>243</v>
      </c>
      <c r="F42" s="298">
        <v>42.944000000000003</v>
      </c>
      <c r="G42" s="39"/>
      <c r="H42" s="45"/>
    </row>
    <row r="43" s="2" customFormat="1" ht="16.8" customHeight="1">
      <c r="A43" s="39"/>
      <c r="B43" s="45"/>
      <c r="C43" s="297" t="s">
        <v>307</v>
      </c>
      <c r="D43" s="297" t="s">
        <v>308</v>
      </c>
      <c r="E43" s="17" t="s">
        <v>243</v>
      </c>
      <c r="F43" s="298">
        <v>118.035</v>
      </c>
      <c r="G43" s="39"/>
      <c r="H43" s="45"/>
    </row>
    <row r="44" s="2" customFormat="1" ht="16.8" customHeight="1">
      <c r="A44" s="39"/>
      <c r="B44" s="45"/>
      <c r="C44" s="297" t="s">
        <v>317</v>
      </c>
      <c r="D44" s="297" t="s">
        <v>318</v>
      </c>
      <c r="E44" s="17" t="s">
        <v>303</v>
      </c>
      <c r="F44" s="298">
        <v>371.86099999999999</v>
      </c>
      <c r="G44" s="39"/>
      <c r="H44" s="45"/>
    </row>
    <row r="45" s="2" customFormat="1" ht="16.8" customHeight="1">
      <c r="A45" s="39"/>
      <c r="B45" s="45"/>
      <c r="C45" s="293" t="s">
        <v>108</v>
      </c>
      <c r="D45" s="294" t="s">
        <v>1</v>
      </c>
      <c r="E45" s="295" t="s">
        <v>1</v>
      </c>
      <c r="F45" s="296">
        <v>6805.1999999999998</v>
      </c>
      <c r="G45" s="39"/>
      <c r="H45" s="45"/>
    </row>
    <row r="46" s="2" customFormat="1" ht="16.8" customHeight="1">
      <c r="A46" s="39"/>
      <c r="B46" s="45"/>
      <c r="C46" s="297" t="s">
        <v>1</v>
      </c>
      <c r="D46" s="297" t="s">
        <v>214</v>
      </c>
      <c r="E46" s="17" t="s">
        <v>1</v>
      </c>
      <c r="F46" s="298">
        <v>0</v>
      </c>
      <c r="G46" s="39"/>
      <c r="H46" s="45"/>
    </row>
    <row r="47" s="2" customFormat="1">
      <c r="A47" s="39"/>
      <c r="B47" s="45"/>
      <c r="C47" s="297" t="s">
        <v>1</v>
      </c>
      <c r="D47" s="297" t="s">
        <v>209</v>
      </c>
      <c r="E47" s="17" t="s">
        <v>1</v>
      </c>
      <c r="F47" s="298">
        <v>0</v>
      </c>
      <c r="G47" s="39"/>
      <c r="H47" s="45"/>
    </row>
    <row r="48" s="2" customFormat="1">
      <c r="A48" s="39"/>
      <c r="B48" s="45"/>
      <c r="C48" s="297" t="s">
        <v>108</v>
      </c>
      <c r="D48" s="297" t="s">
        <v>215</v>
      </c>
      <c r="E48" s="17" t="s">
        <v>1</v>
      </c>
      <c r="F48" s="298">
        <v>6805.1999999999998</v>
      </c>
      <c r="G48" s="39"/>
      <c r="H48" s="45"/>
    </row>
    <row r="49" s="2" customFormat="1" ht="16.8" customHeight="1">
      <c r="A49" s="39"/>
      <c r="B49" s="45"/>
      <c r="C49" s="299" t="s">
        <v>911</v>
      </c>
      <c r="D49" s="39"/>
      <c r="E49" s="39"/>
      <c r="F49" s="39"/>
      <c r="G49" s="39"/>
      <c r="H49" s="45"/>
    </row>
    <row r="50" s="2" customFormat="1">
      <c r="A50" s="39"/>
      <c r="B50" s="45"/>
      <c r="C50" s="297" t="s">
        <v>210</v>
      </c>
      <c r="D50" s="297" t="s">
        <v>211</v>
      </c>
      <c r="E50" s="17" t="s">
        <v>198</v>
      </c>
      <c r="F50" s="298">
        <v>6805.1999999999998</v>
      </c>
      <c r="G50" s="39"/>
      <c r="H50" s="45"/>
    </row>
    <row r="51" s="2" customFormat="1">
      <c r="A51" s="39"/>
      <c r="B51" s="45"/>
      <c r="C51" s="297" t="s">
        <v>241</v>
      </c>
      <c r="D51" s="297" t="s">
        <v>242</v>
      </c>
      <c r="E51" s="17" t="s">
        <v>243</v>
      </c>
      <c r="F51" s="298">
        <v>278.44099999999997</v>
      </c>
      <c r="G51" s="39"/>
      <c r="H51" s="45"/>
    </row>
    <row r="52" s="2" customFormat="1" ht="16.8" customHeight="1">
      <c r="A52" s="39"/>
      <c r="B52" s="45"/>
      <c r="C52" s="293" t="s">
        <v>110</v>
      </c>
      <c r="D52" s="294" t="s">
        <v>1</v>
      </c>
      <c r="E52" s="295" t="s">
        <v>1</v>
      </c>
      <c r="F52" s="296">
        <v>2.3319999999999999</v>
      </c>
      <c r="G52" s="39"/>
      <c r="H52" s="45"/>
    </row>
    <row r="53" s="2" customFormat="1" ht="16.8" customHeight="1">
      <c r="A53" s="39"/>
      <c r="B53" s="45"/>
      <c r="C53" s="297" t="s">
        <v>110</v>
      </c>
      <c r="D53" s="297" t="s">
        <v>269</v>
      </c>
      <c r="E53" s="17" t="s">
        <v>1</v>
      </c>
      <c r="F53" s="298">
        <v>2.3319999999999999</v>
      </c>
      <c r="G53" s="39"/>
      <c r="H53" s="45"/>
    </row>
    <row r="54" s="2" customFormat="1" ht="16.8" customHeight="1">
      <c r="A54" s="39"/>
      <c r="B54" s="45"/>
      <c r="C54" s="299" t="s">
        <v>911</v>
      </c>
      <c r="D54" s="39"/>
      <c r="E54" s="39"/>
      <c r="F54" s="39"/>
      <c r="G54" s="39"/>
      <c r="H54" s="45"/>
    </row>
    <row r="55" s="2" customFormat="1" ht="16.8" customHeight="1">
      <c r="A55" s="39"/>
      <c r="B55" s="45"/>
      <c r="C55" s="297" t="s">
        <v>266</v>
      </c>
      <c r="D55" s="297" t="s">
        <v>267</v>
      </c>
      <c r="E55" s="17" t="s">
        <v>243</v>
      </c>
      <c r="F55" s="298">
        <v>2.3319999999999999</v>
      </c>
      <c r="G55" s="39"/>
      <c r="H55" s="45"/>
    </row>
    <row r="56" s="2" customFormat="1">
      <c r="A56" s="39"/>
      <c r="B56" s="45"/>
      <c r="C56" s="297" t="s">
        <v>722</v>
      </c>
      <c r="D56" s="297" t="s">
        <v>723</v>
      </c>
      <c r="E56" s="17" t="s">
        <v>303</v>
      </c>
      <c r="F56" s="298">
        <v>133.95500000000001</v>
      </c>
      <c r="G56" s="39"/>
      <c r="H56" s="45"/>
    </row>
    <row r="57" s="2" customFormat="1" ht="16.8" customHeight="1">
      <c r="A57" s="39"/>
      <c r="B57" s="45"/>
      <c r="C57" s="293" t="s">
        <v>112</v>
      </c>
      <c r="D57" s="294" t="s">
        <v>1</v>
      </c>
      <c r="E57" s="295" t="s">
        <v>1</v>
      </c>
      <c r="F57" s="296">
        <v>1.8500000000000001</v>
      </c>
      <c r="G57" s="39"/>
      <c r="H57" s="45"/>
    </row>
    <row r="58" s="2" customFormat="1" ht="16.8" customHeight="1">
      <c r="A58" s="39"/>
      <c r="B58" s="45"/>
      <c r="C58" s="299" t="s">
        <v>911</v>
      </c>
      <c r="D58" s="39"/>
      <c r="E58" s="39"/>
      <c r="F58" s="39"/>
      <c r="G58" s="39"/>
      <c r="H58" s="45"/>
    </row>
    <row r="59" s="2" customFormat="1">
      <c r="A59" s="39"/>
      <c r="B59" s="45"/>
      <c r="C59" s="297" t="s">
        <v>291</v>
      </c>
      <c r="D59" s="297" t="s">
        <v>292</v>
      </c>
      <c r="E59" s="17" t="s">
        <v>243</v>
      </c>
      <c r="F59" s="298">
        <v>4.4400000000000004</v>
      </c>
      <c r="G59" s="39"/>
      <c r="H59" s="45"/>
    </row>
    <row r="60" s="2" customFormat="1" ht="16.8" customHeight="1">
      <c r="A60" s="39"/>
      <c r="B60" s="45"/>
      <c r="C60" s="293" t="s">
        <v>115</v>
      </c>
      <c r="D60" s="294" t="s">
        <v>1</v>
      </c>
      <c r="E60" s="295" t="s">
        <v>1</v>
      </c>
      <c r="F60" s="296">
        <v>2</v>
      </c>
      <c r="G60" s="39"/>
      <c r="H60" s="45"/>
    </row>
    <row r="61" s="2" customFormat="1" ht="16.8" customHeight="1">
      <c r="A61" s="39"/>
      <c r="B61" s="45"/>
      <c r="C61" s="297" t="s">
        <v>115</v>
      </c>
      <c r="D61" s="297" t="s">
        <v>684</v>
      </c>
      <c r="E61" s="17" t="s">
        <v>1</v>
      </c>
      <c r="F61" s="298">
        <v>2</v>
      </c>
      <c r="G61" s="39"/>
      <c r="H61" s="45"/>
    </row>
    <row r="62" s="2" customFormat="1" ht="16.8" customHeight="1">
      <c r="A62" s="39"/>
      <c r="B62" s="45"/>
      <c r="C62" s="299" t="s">
        <v>911</v>
      </c>
      <c r="D62" s="39"/>
      <c r="E62" s="39"/>
      <c r="F62" s="39"/>
      <c r="G62" s="39"/>
      <c r="H62" s="45"/>
    </row>
    <row r="63" s="2" customFormat="1" ht="16.8" customHeight="1">
      <c r="A63" s="39"/>
      <c r="B63" s="45"/>
      <c r="C63" s="297" t="s">
        <v>681</v>
      </c>
      <c r="D63" s="297" t="s">
        <v>682</v>
      </c>
      <c r="E63" s="17" t="s">
        <v>468</v>
      </c>
      <c r="F63" s="298">
        <v>3</v>
      </c>
      <c r="G63" s="39"/>
      <c r="H63" s="45"/>
    </row>
    <row r="64" s="2" customFormat="1" ht="16.8" customHeight="1">
      <c r="A64" s="39"/>
      <c r="B64" s="45"/>
      <c r="C64" s="297" t="s">
        <v>708</v>
      </c>
      <c r="D64" s="297" t="s">
        <v>709</v>
      </c>
      <c r="E64" s="17" t="s">
        <v>303</v>
      </c>
      <c r="F64" s="298">
        <v>0.96399999999999997</v>
      </c>
      <c r="G64" s="39"/>
      <c r="H64" s="45"/>
    </row>
    <row r="65" s="2" customFormat="1" ht="16.8" customHeight="1">
      <c r="A65" s="39"/>
      <c r="B65" s="45"/>
      <c r="C65" s="293" t="s">
        <v>117</v>
      </c>
      <c r="D65" s="294" t="s">
        <v>1</v>
      </c>
      <c r="E65" s="295" t="s">
        <v>1</v>
      </c>
      <c r="F65" s="296">
        <v>4</v>
      </c>
      <c r="G65" s="39"/>
      <c r="H65" s="45"/>
    </row>
    <row r="66" s="2" customFormat="1" ht="16.8" customHeight="1">
      <c r="A66" s="39"/>
      <c r="B66" s="45"/>
      <c r="C66" s="297" t="s">
        <v>1</v>
      </c>
      <c r="D66" s="297" t="s">
        <v>520</v>
      </c>
      <c r="E66" s="17" t="s">
        <v>1</v>
      </c>
      <c r="F66" s="298">
        <v>0</v>
      </c>
      <c r="G66" s="39"/>
      <c r="H66" s="45"/>
    </row>
    <row r="67" s="2" customFormat="1" ht="16.8" customHeight="1">
      <c r="A67" s="39"/>
      <c r="B67" s="45"/>
      <c r="C67" s="297" t="s">
        <v>117</v>
      </c>
      <c r="D67" s="297" t="s">
        <v>521</v>
      </c>
      <c r="E67" s="17" t="s">
        <v>1</v>
      </c>
      <c r="F67" s="298">
        <v>4</v>
      </c>
      <c r="G67" s="39"/>
      <c r="H67" s="45"/>
    </row>
    <row r="68" s="2" customFormat="1" ht="16.8" customHeight="1">
      <c r="A68" s="39"/>
      <c r="B68" s="45"/>
      <c r="C68" s="299" t="s">
        <v>911</v>
      </c>
      <c r="D68" s="39"/>
      <c r="E68" s="39"/>
      <c r="F68" s="39"/>
      <c r="G68" s="39"/>
      <c r="H68" s="45"/>
    </row>
    <row r="69" s="2" customFormat="1" ht="16.8" customHeight="1">
      <c r="A69" s="39"/>
      <c r="B69" s="45"/>
      <c r="C69" s="297" t="s">
        <v>517</v>
      </c>
      <c r="D69" s="297" t="s">
        <v>518</v>
      </c>
      <c r="E69" s="17" t="s">
        <v>468</v>
      </c>
      <c r="F69" s="298">
        <v>4</v>
      </c>
      <c r="G69" s="39"/>
      <c r="H69" s="45"/>
    </row>
    <row r="70" s="2" customFormat="1" ht="16.8" customHeight="1">
      <c r="A70" s="39"/>
      <c r="B70" s="45"/>
      <c r="C70" s="297" t="s">
        <v>708</v>
      </c>
      <c r="D70" s="297" t="s">
        <v>709</v>
      </c>
      <c r="E70" s="17" t="s">
        <v>303</v>
      </c>
      <c r="F70" s="298">
        <v>0.96399999999999997</v>
      </c>
      <c r="G70" s="39"/>
      <c r="H70" s="45"/>
    </row>
    <row r="71" s="2" customFormat="1" ht="16.8" customHeight="1">
      <c r="A71" s="39"/>
      <c r="B71" s="45"/>
      <c r="C71" s="293" t="s">
        <v>119</v>
      </c>
      <c r="D71" s="294" t="s">
        <v>1</v>
      </c>
      <c r="E71" s="295" t="s">
        <v>1</v>
      </c>
      <c r="F71" s="296">
        <v>56</v>
      </c>
      <c r="G71" s="39"/>
      <c r="H71" s="45"/>
    </row>
    <row r="72" s="2" customFormat="1" ht="16.8" customHeight="1">
      <c r="A72" s="39"/>
      <c r="B72" s="45"/>
      <c r="C72" s="297" t="s">
        <v>119</v>
      </c>
      <c r="D72" s="297" t="s">
        <v>220</v>
      </c>
      <c r="E72" s="17" t="s">
        <v>1</v>
      </c>
      <c r="F72" s="298">
        <v>56</v>
      </c>
      <c r="G72" s="39"/>
      <c r="H72" s="45"/>
    </row>
    <row r="73" s="2" customFormat="1" ht="16.8" customHeight="1">
      <c r="A73" s="39"/>
      <c r="B73" s="45"/>
      <c r="C73" s="299" t="s">
        <v>911</v>
      </c>
      <c r="D73" s="39"/>
      <c r="E73" s="39"/>
      <c r="F73" s="39"/>
      <c r="G73" s="39"/>
      <c r="H73" s="45"/>
    </row>
    <row r="74" s="2" customFormat="1" ht="16.8" customHeight="1">
      <c r="A74" s="39"/>
      <c r="B74" s="45"/>
      <c r="C74" s="297" t="s">
        <v>216</v>
      </c>
      <c r="D74" s="297" t="s">
        <v>217</v>
      </c>
      <c r="E74" s="17" t="s">
        <v>218</v>
      </c>
      <c r="F74" s="298">
        <v>56</v>
      </c>
      <c r="G74" s="39"/>
      <c r="H74" s="45"/>
    </row>
    <row r="75" s="2" customFormat="1" ht="16.8" customHeight="1">
      <c r="A75" s="39"/>
      <c r="B75" s="45"/>
      <c r="C75" s="297" t="s">
        <v>697</v>
      </c>
      <c r="D75" s="297" t="s">
        <v>698</v>
      </c>
      <c r="E75" s="17" t="s">
        <v>303</v>
      </c>
      <c r="F75" s="298">
        <v>128.358</v>
      </c>
      <c r="G75" s="39"/>
      <c r="H75" s="45"/>
    </row>
    <row r="76" s="2" customFormat="1">
      <c r="A76" s="39"/>
      <c r="B76" s="45"/>
      <c r="C76" s="297" t="s">
        <v>722</v>
      </c>
      <c r="D76" s="297" t="s">
        <v>723</v>
      </c>
      <c r="E76" s="17" t="s">
        <v>303</v>
      </c>
      <c r="F76" s="298">
        <v>133.95500000000001</v>
      </c>
      <c r="G76" s="39"/>
      <c r="H76" s="45"/>
    </row>
    <row r="77" s="2" customFormat="1" ht="16.8" customHeight="1">
      <c r="A77" s="39"/>
      <c r="B77" s="45"/>
      <c r="C77" s="293" t="s">
        <v>121</v>
      </c>
      <c r="D77" s="294" t="s">
        <v>1</v>
      </c>
      <c r="E77" s="295" t="s">
        <v>1</v>
      </c>
      <c r="F77" s="296">
        <v>531.39999999999998</v>
      </c>
      <c r="G77" s="39"/>
      <c r="H77" s="45"/>
    </row>
    <row r="78" s="2" customFormat="1" ht="16.8" customHeight="1">
      <c r="A78" s="39"/>
      <c r="B78" s="45"/>
      <c r="C78" s="297" t="s">
        <v>121</v>
      </c>
      <c r="D78" s="297" t="s">
        <v>225</v>
      </c>
      <c r="E78" s="17" t="s">
        <v>1</v>
      </c>
      <c r="F78" s="298">
        <v>531.39999999999998</v>
      </c>
      <c r="G78" s="39"/>
      <c r="H78" s="45"/>
    </row>
    <row r="79" s="2" customFormat="1" ht="16.8" customHeight="1">
      <c r="A79" s="39"/>
      <c r="B79" s="45"/>
      <c r="C79" s="299" t="s">
        <v>911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297" t="s">
        <v>222</v>
      </c>
      <c r="D80" s="297" t="s">
        <v>223</v>
      </c>
      <c r="E80" s="17" t="s">
        <v>218</v>
      </c>
      <c r="F80" s="298">
        <v>531.39999999999998</v>
      </c>
      <c r="G80" s="39"/>
      <c r="H80" s="45"/>
    </row>
    <row r="81" s="2" customFormat="1" ht="16.8" customHeight="1">
      <c r="A81" s="39"/>
      <c r="B81" s="45"/>
      <c r="C81" s="297" t="s">
        <v>697</v>
      </c>
      <c r="D81" s="297" t="s">
        <v>698</v>
      </c>
      <c r="E81" s="17" t="s">
        <v>303</v>
      </c>
      <c r="F81" s="298">
        <v>128.358</v>
      </c>
      <c r="G81" s="39"/>
      <c r="H81" s="45"/>
    </row>
    <row r="82" s="2" customFormat="1">
      <c r="A82" s="39"/>
      <c r="B82" s="45"/>
      <c r="C82" s="297" t="s">
        <v>722</v>
      </c>
      <c r="D82" s="297" t="s">
        <v>723</v>
      </c>
      <c r="E82" s="17" t="s">
        <v>303</v>
      </c>
      <c r="F82" s="298">
        <v>133.95500000000001</v>
      </c>
      <c r="G82" s="39"/>
      <c r="H82" s="45"/>
    </row>
    <row r="83" s="2" customFormat="1" ht="16.8" customHeight="1">
      <c r="A83" s="39"/>
      <c r="B83" s="45"/>
      <c r="C83" s="293" t="s">
        <v>123</v>
      </c>
      <c r="D83" s="294" t="s">
        <v>1</v>
      </c>
      <c r="E83" s="295" t="s">
        <v>1</v>
      </c>
      <c r="F83" s="296">
        <v>6805.1999999999998</v>
      </c>
      <c r="G83" s="39"/>
      <c r="H83" s="45"/>
    </row>
    <row r="84" s="2" customFormat="1" ht="16.8" customHeight="1">
      <c r="A84" s="39"/>
      <c r="B84" s="45"/>
      <c r="C84" s="297" t="s">
        <v>1</v>
      </c>
      <c r="D84" s="297" t="s">
        <v>208</v>
      </c>
      <c r="E84" s="17" t="s">
        <v>1</v>
      </c>
      <c r="F84" s="298">
        <v>0</v>
      </c>
      <c r="G84" s="39"/>
      <c r="H84" s="45"/>
    </row>
    <row r="85" s="2" customFormat="1">
      <c r="A85" s="39"/>
      <c r="B85" s="45"/>
      <c r="C85" s="297" t="s">
        <v>1</v>
      </c>
      <c r="D85" s="297" t="s">
        <v>209</v>
      </c>
      <c r="E85" s="17" t="s">
        <v>1</v>
      </c>
      <c r="F85" s="298">
        <v>0</v>
      </c>
      <c r="G85" s="39"/>
      <c r="H85" s="45"/>
    </row>
    <row r="86" s="2" customFormat="1" ht="16.8" customHeight="1">
      <c r="A86" s="39"/>
      <c r="B86" s="45"/>
      <c r="C86" s="297" t="s">
        <v>123</v>
      </c>
      <c r="D86" s="297" t="s">
        <v>109</v>
      </c>
      <c r="E86" s="17" t="s">
        <v>1</v>
      </c>
      <c r="F86" s="298">
        <v>6805.1999999999998</v>
      </c>
      <c r="G86" s="39"/>
      <c r="H86" s="45"/>
    </row>
    <row r="87" s="2" customFormat="1" ht="16.8" customHeight="1">
      <c r="A87" s="39"/>
      <c r="B87" s="45"/>
      <c r="C87" s="299" t="s">
        <v>911</v>
      </c>
      <c r="D87" s="39"/>
      <c r="E87" s="39"/>
      <c r="F87" s="39"/>
      <c r="G87" s="39"/>
      <c r="H87" s="45"/>
    </row>
    <row r="88" s="2" customFormat="1" ht="16.8" customHeight="1">
      <c r="A88" s="39"/>
      <c r="B88" s="45"/>
      <c r="C88" s="297" t="s">
        <v>205</v>
      </c>
      <c r="D88" s="297" t="s">
        <v>206</v>
      </c>
      <c r="E88" s="17" t="s">
        <v>198</v>
      </c>
      <c r="F88" s="298">
        <v>6805.1999999999998</v>
      </c>
      <c r="G88" s="39"/>
      <c r="H88" s="45"/>
    </row>
    <row r="89" s="2" customFormat="1">
      <c r="A89" s="39"/>
      <c r="B89" s="45"/>
      <c r="C89" s="297" t="s">
        <v>241</v>
      </c>
      <c r="D89" s="297" t="s">
        <v>242</v>
      </c>
      <c r="E89" s="17" t="s">
        <v>243</v>
      </c>
      <c r="F89" s="298">
        <v>278.44099999999997</v>
      </c>
      <c r="G89" s="39"/>
      <c r="H89" s="45"/>
    </row>
    <row r="90" s="2" customFormat="1" ht="16.8" customHeight="1">
      <c r="A90" s="39"/>
      <c r="B90" s="45"/>
      <c r="C90" s="293" t="s">
        <v>124</v>
      </c>
      <c r="D90" s="294" t="s">
        <v>1</v>
      </c>
      <c r="E90" s="295" t="s">
        <v>1</v>
      </c>
      <c r="F90" s="296">
        <v>1.1779999999999999</v>
      </c>
      <c r="G90" s="39"/>
      <c r="H90" s="45"/>
    </row>
    <row r="91" s="2" customFormat="1" ht="16.8" customHeight="1">
      <c r="A91" s="39"/>
      <c r="B91" s="45"/>
      <c r="C91" s="297" t="s">
        <v>124</v>
      </c>
      <c r="D91" s="297" t="s">
        <v>498</v>
      </c>
      <c r="E91" s="17" t="s">
        <v>1</v>
      </c>
      <c r="F91" s="298">
        <v>1.1779999999999999</v>
      </c>
      <c r="G91" s="39"/>
      <c r="H91" s="45"/>
    </row>
    <row r="92" s="2" customFormat="1" ht="16.8" customHeight="1">
      <c r="A92" s="39"/>
      <c r="B92" s="45"/>
      <c r="C92" s="299" t="s">
        <v>911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297" t="s">
        <v>495</v>
      </c>
      <c r="D93" s="297" t="s">
        <v>496</v>
      </c>
      <c r="E93" s="17" t="s">
        <v>243</v>
      </c>
      <c r="F93" s="298">
        <v>1.1779999999999999</v>
      </c>
      <c r="G93" s="39"/>
      <c r="H93" s="45"/>
    </row>
    <row r="94" s="2" customFormat="1" ht="16.8" customHeight="1">
      <c r="A94" s="39"/>
      <c r="B94" s="45"/>
      <c r="C94" s="297" t="s">
        <v>697</v>
      </c>
      <c r="D94" s="297" t="s">
        <v>698</v>
      </c>
      <c r="E94" s="17" t="s">
        <v>303</v>
      </c>
      <c r="F94" s="298">
        <v>128.358</v>
      </c>
      <c r="G94" s="39"/>
      <c r="H94" s="45"/>
    </row>
    <row r="95" s="2" customFormat="1">
      <c r="A95" s="39"/>
      <c r="B95" s="45"/>
      <c r="C95" s="297" t="s">
        <v>722</v>
      </c>
      <c r="D95" s="297" t="s">
        <v>723</v>
      </c>
      <c r="E95" s="17" t="s">
        <v>303</v>
      </c>
      <c r="F95" s="298">
        <v>133.95500000000001</v>
      </c>
      <c r="G95" s="39"/>
      <c r="H95" s="45"/>
    </row>
    <row r="96" s="2" customFormat="1" ht="16.8" customHeight="1">
      <c r="A96" s="39"/>
      <c r="B96" s="45"/>
      <c r="C96" s="293" t="s">
        <v>126</v>
      </c>
      <c r="D96" s="294" t="s">
        <v>1</v>
      </c>
      <c r="E96" s="295" t="s">
        <v>1</v>
      </c>
      <c r="F96" s="296">
        <v>32</v>
      </c>
      <c r="G96" s="39"/>
      <c r="H96" s="45"/>
    </row>
    <row r="97" s="2" customFormat="1" ht="16.8" customHeight="1">
      <c r="A97" s="39"/>
      <c r="B97" s="45"/>
      <c r="C97" s="297" t="s">
        <v>1</v>
      </c>
      <c r="D97" s="297" t="s">
        <v>202</v>
      </c>
      <c r="E97" s="17" t="s">
        <v>1</v>
      </c>
      <c r="F97" s="298">
        <v>0</v>
      </c>
      <c r="G97" s="39"/>
      <c r="H97" s="45"/>
    </row>
    <row r="98" s="2" customFormat="1">
      <c r="A98" s="39"/>
      <c r="B98" s="45"/>
      <c r="C98" s="297" t="s">
        <v>1</v>
      </c>
      <c r="D98" s="297" t="s">
        <v>203</v>
      </c>
      <c r="E98" s="17" t="s">
        <v>1</v>
      </c>
      <c r="F98" s="298">
        <v>0</v>
      </c>
      <c r="G98" s="39"/>
      <c r="H98" s="45"/>
    </row>
    <row r="99" s="2" customFormat="1" ht="16.8" customHeight="1">
      <c r="A99" s="39"/>
      <c r="B99" s="45"/>
      <c r="C99" s="297" t="s">
        <v>126</v>
      </c>
      <c r="D99" s="297" t="s">
        <v>204</v>
      </c>
      <c r="E99" s="17" t="s">
        <v>1</v>
      </c>
      <c r="F99" s="298">
        <v>32</v>
      </c>
      <c r="G99" s="39"/>
      <c r="H99" s="45"/>
    </row>
    <row r="100" s="2" customFormat="1" ht="16.8" customHeight="1">
      <c r="A100" s="39"/>
      <c r="B100" s="45"/>
      <c r="C100" s="299" t="s">
        <v>911</v>
      </c>
      <c r="D100" s="39"/>
      <c r="E100" s="39"/>
      <c r="F100" s="39"/>
      <c r="G100" s="39"/>
      <c r="H100" s="45"/>
    </row>
    <row r="101" s="2" customFormat="1" ht="16.8" customHeight="1">
      <c r="A101" s="39"/>
      <c r="B101" s="45"/>
      <c r="C101" s="297" t="s">
        <v>196</v>
      </c>
      <c r="D101" s="297" t="s">
        <v>197</v>
      </c>
      <c r="E101" s="17" t="s">
        <v>198</v>
      </c>
      <c r="F101" s="298">
        <v>32</v>
      </c>
      <c r="G101" s="39"/>
      <c r="H101" s="45"/>
    </row>
    <row r="102" s="2" customFormat="1">
      <c r="A102" s="39"/>
      <c r="B102" s="45"/>
      <c r="C102" s="297" t="s">
        <v>241</v>
      </c>
      <c r="D102" s="297" t="s">
        <v>242</v>
      </c>
      <c r="E102" s="17" t="s">
        <v>243</v>
      </c>
      <c r="F102" s="298">
        <v>278.44099999999997</v>
      </c>
      <c r="G102" s="39"/>
      <c r="H102" s="45"/>
    </row>
    <row r="103" s="2" customFormat="1" ht="16.8" customHeight="1">
      <c r="A103" s="39"/>
      <c r="B103" s="45"/>
      <c r="C103" s="297" t="s">
        <v>396</v>
      </c>
      <c r="D103" s="297" t="s">
        <v>397</v>
      </c>
      <c r="E103" s="17" t="s">
        <v>198</v>
      </c>
      <c r="F103" s="298">
        <v>14369.855</v>
      </c>
      <c r="G103" s="39"/>
      <c r="H103" s="45"/>
    </row>
    <row r="104" s="2" customFormat="1" ht="16.8" customHeight="1">
      <c r="A104" s="39"/>
      <c r="B104" s="45"/>
      <c r="C104" s="297" t="s">
        <v>425</v>
      </c>
      <c r="D104" s="297" t="s">
        <v>426</v>
      </c>
      <c r="E104" s="17" t="s">
        <v>198</v>
      </c>
      <c r="F104" s="298">
        <v>35.079999999999998</v>
      </c>
      <c r="G104" s="39"/>
      <c r="H104" s="45"/>
    </row>
    <row r="105" s="2" customFormat="1" ht="16.8" customHeight="1">
      <c r="A105" s="39"/>
      <c r="B105" s="45"/>
      <c r="C105" s="297" t="s">
        <v>688</v>
      </c>
      <c r="D105" s="297" t="s">
        <v>689</v>
      </c>
      <c r="E105" s="17" t="s">
        <v>198</v>
      </c>
      <c r="F105" s="298">
        <v>32</v>
      </c>
      <c r="G105" s="39"/>
      <c r="H105" s="45"/>
    </row>
    <row r="106" s="2" customFormat="1" ht="16.8" customHeight="1">
      <c r="A106" s="39"/>
      <c r="B106" s="45"/>
      <c r="C106" s="293" t="s">
        <v>788</v>
      </c>
      <c r="D106" s="294" t="s">
        <v>1</v>
      </c>
      <c r="E106" s="295" t="s">
        <v>1</v>
      </c>
      <c r="F106" s="296">
        <v>0.96399999999999997</v>
      </c>
      <c r="G106" s="39"/>
      <c r="H106" s="45"/>
    </row>
    <row r="107" s="2" customFormat="1" ht="16.8" customHeight="1">
      <c r="A107" s="39"/>
      <c r="B107" s="45"/>
      <c r="C107" s="293" t="s">
        <v>912</v>
      </c>
      <c r="D107" s="294" t="s">
        <v>1</v>
      </c>
      <c r="E107" s="295" t="s">
        <v>1</v>
      </c>
      <c r="F107" s="296">
        <v>2398.8330000000001</v>
      </c>
      <c r="G107" s="39"/>
      <c r="H107" s="45"/>
    </row>
    <row r="108" s="2" customFormat="1" ht="16.8" customHeight="1">
      <c r="A108" s="39"/>
      <c r="B108" s="45"/>
      <c r="C108" s="293" t="s">
        <v>128</v>
      </c>
      <c r="D108" s="294" t="s">
        <v>1</v>
      </c>
      <c r="E108" s="295" t="s">
        <v>1</v>
      </c>
      <c r="F108" s="296">
        <v>4.4400000000000004</v>
      </c>
      <c r="G108" s="39"/>
      <c r="H108" s="45"/>
    </row>
    <row r="109" s="2" customFormat="1" ht="16.8" customHeight="1">
      <c r="A109" s="39"/>
      <c r="B109" s="45"/>
      <c r="C109" s="297" t="s">
        <v>1</v>
      </c>
      <c r="D109" s="297" t="s">
        <v>283</v>
      </c>
      <c r="E109" s="17" t="s">
        <v>1</v>
      </c>
      <c r="F109" s="298">
        <v>0</v>
      </c>
      <c r="G109" s="39"/>
      <c r="H109" s="45"/>
    </row>
    <row r="110" s="2" customFormat="1">
      <c r="A110" s="39"/>
      <c r="B110" s="45"/>
      <c r="C110" s="297" t="s">
        <v>1</v>
      </c>
      <c r="D110" s="297" t="s">
        <v>284</v>
      </c>
      <c r="E110" s="17" t="s">
        <v>1</v>
      </c>
      <c r="F110" s="298">
        <v>0</v>
      </c>
      <c r="G110" s="39"/>
      <c r="H110" s="45"/>
    </row>
    <row r="111" s="2" customFormat="1" ht="16.8" customHeight="1">
      <c r="A111" s="39"/>
      <c r="B111" s="45"/>
      <c r="C111" s="297" t="s">
        <v>128</v>
      </c>
      <c r="D111" s="297" t="s">
        <v>294</v>
      </c>
      <c r="E111" s="17" t="s">
        <v>1</v>
      </c>
      <c r="F111" s="298">
        <v>4.4400000000000004</v>
      </c>
      <c r="G111" s="39"/>
      <c r="H111" s="45"/>
    </row>
    <row r="112" s="2" customFormat="1" ht="16.8" customHeight="1">
      <c r="A112" s="39"/>
      <c r="B112" s="45"/>
      <c r="C112" s="299" t="s">
        <v>911</v>
      </c>
      <c r="D112" s="39"/>
      <c r="E112" s="39"/>
      <c r="F112" s="39"/>
      <c r="G112" s="39"/>
      <c r="H112" s="45"/>
    </row>
    <row r="113" s="2" customFormat="1">
      <c r="A113" s="39"/>
      <c r="B113" s="45"/>
      <c r="C113" s="297" t="s">
        <v>291</v>
      </c>
      <c r="D113" s="297" t="s">
        <v>292</v>
      </c>
      <c r="E113" s="17" t="s">
        <v>243</v>
      </c>
      <c r="F113" s="298">
        <v>4.4400000000000004</v>
      </c>
      <c r="G113" s="39"/>
      <c r="H113" s="45"/>
    </row>
    <row r="114" s="2" customFormat="1">
      <c r="A114" s="39"/>
      <c r="B114" s="45"/>
      <c r="C114" s="297" t="s">
        <v>296</v>
      </c>
      <c r="D114" s="297" t="s">
        <v>297</v>
      </c>
      <c r="E114" s="17" t="s">
        <v>243</v>
      </c>
      <c r="F114" s="298">
        <v>44.399999999999999</v>
      </c>
      <c r="G114" s="39"/>
      <c r="H114" s="45"/>
    </row>
    <row r="115" s="2" customFormat="1" ht="16.8" customHeight="1">
      <c r="A115" s="39"/>
      <c r="B115" s="45"/>
      <c r="C115" s="293" t="s">
        <v>130</v>
      </c>
      <c r="D115" s="294" t="s">
        <v>1</v>
      </c>
      <c r="E115" s="295" t="s">
        <v>1</v>
      </c>
      <c r="F115" s="296">
        <v>0.96399999999999997</v>
      </c>
      <c r="G115" s="39"/>
      <c r="H115" s="45"/>
    </row>
    <row r="116" s="2" customFormat="1" ht="16.8" customHeight="1">
      <c r="A116" s="39"/>
      <c r="B116" s="45"/>
      <c r="C116" s="297" t="s">
        <v>130</v>
      </c>
      <c r="D116" s="297" t="s">
        <v>711</v>
      </c>
      <c r="E116" s="17" t="s">
        <v>1</v>
      </c>
      <c r="F116" s="298">
        <v>0.96399999999999997</v>
      </c>
      <c r="G116" s="39"/>
      <c r="H116" s="45"/>
    </row>
    <row r="117" s="2" customFormat="1" ht="16.8" customHeight="1">
      <c r="A117" s="39"/>
      <c r="B117" s="45"/>
      <c r="C117" s="299" t="s">
        <v>911</v>
      </c>
      <c r="D117" s="39"/>
      <c r="E117" s="39"/>
      <c r="F117" s="39"/>
      <c r="G117" s="39"/>
      <c r="H117" s="45"/>
    </row>
    <row r="118" s="2" customFormat="1" ht="16.8" customHeight="1">
      <c r="A118" s="39"/>
      <c r="B118" s="45"/>
      <c r="C118" s="297" t="s">
        <v>708</v>
      </c>
      <c r="D118" s="297" t="s">
        <v>709</v>
      </c>
      <c r="E118" s="17" t="s">
        <v>303</v>
      </c>
      <c r="F118" s="298">
        <v>0.96399999999999997</v>
      </c>
      <c r="G118" s="39"/>
      <c r="H118" s="45"/>
    </row>
    <row r="119" s="2" customFormat="1" ht="16.8" customHeight="1">
      <c r="A119" s="39"/>
      <c r="B119" s="45"/>
      <c r="C119" s="297" t="s">
        <v>713</v>
      </c>
      <c r="D119" s="297" t="s">
        <v>714</v>
      </c>
      <c r="E119" s="17" t="s">
        <v>303</v>
      </c>
      <c r="F119" s="298">
        <v>18.315999999999999</v>
      </c>
      <c r="G119" s="39"/>
      <c r="H119" s="45"/>
    </row>
    <row r="120" s="2" customFormat="1" ht="16.8" customHeight="1">
      <c r="A120" s="39"/>
      <c r="B120" s="45"/>
      <c r="C120" s="297" t="s">
        <v>718</v>
      </c>
      <c r="D120" s="297" t="s">
        <v>719</v>
      </c>
      <c r="E120" s="17" t="s">
        <v>303</v>
      </c>
      <c r="F120" s="298">
        <v>0.96399999999999997</v>
      </c>
      <c r="G120" s="39"/>
      <c r="H120" s="45"/>
    </row>
    <row r="121" s="2" customFormat="1" ht="16.8" customHeight="1">
      <c r="A121" s="39"/>
      <c r="B121" s="45"/>
      <c r="C121" s="293" t="s">
        <v>132</v>
      </c>
      <c r="D121" s="294" t="s">
        <v>1</v>
      </c>
      <c r="E121" s="295" t="s">
        <v>1</v>
      </c>
      <c r="F121" s="296">
        <v>128.358</v>
      </c>
      <c r="G121" s="39"/>
      <c r="H121" s="45"/>
    </row>
    <row r="122" s="2" customFormat="1" ht="16.8" customHeight="1">
      <c r="A122" s="39"/>
      <c r="B122" s="45"/>
      <c r="C122" s="297" t="s">
        <v>1</v>
      </c>
      <c r="D122" s="297" t="s">
        <v>283</v>
      </c>
      <c r="E122" s="17" t="s">
        <v>1</v>
      </c>
      <c r="F122" s="298">
        <v>0</v>
      </c>
      <c r="G122" s="39"/>
      <c r="H122" s="45"/>
    </row>
    <row r="123" s="2" customFormat="1">
      <c r="A123" s="39"/>
      <c r="B123" s="45"/>
      <c r="C123" s="297" t="s">
        <v>1</v>
      </c>
      <c r="D123" s="297" t="s">
        <v>284</v>
      </c>
      <c r="E123" s="17" t="s">
        <v>1</v>
      </c>
      <c r="F123" s="298">
        <v>0</v>
      </c>
      <c r="G123" s="39"/>
      <c r="H123" s="45"/>
    </row>
    <row r="124" s="2" customFormat="1" ht="16.8" customHeight="1">
      <c r="A124" s="39"/>
      <c r="B124" s="45"/>
      <c r="C124" s="297" t="s">
        <v>1</v>
      </c>
      <c r="D124" s="297" t="s">
        <v>700</v>
      </c>
      <c r="E124" s="17" t="s">
        <v>1</v>
      </c>
      <c r="F124" s="298">
        <v>125.17700000000001</v>
      </c>
      <c r="G124" s="39"/>
      <c r="H124" s="45"/>
    </row>
    <row r="125" s="2" customFormat="1" ht="16.8" customHeight="1">
      <c r="A125" s="39"/>
      <c r="B125" s="45"/>
      <c r="C125" s="297" t="s">
        <v>1</v>
      </c>
      <c r="D125" s="297" t="s">
        <v>701</v>
      </c>
      <c r="E125" s="17" t="s">
        <v>1</v>
      </c>
      <c r="F125" s="298">
        <v>3.181</v>
      </c>
      <c r="G125" s="39"/>
      <c r="H125" s="45"/>
    </row>
    <row r="126" s="2" customFormat="1" ht="16.8" customHeight="1">
      <c r="A126" s="39"/>
      <c r="B126" s="45"/>
      <c r="C126" s="297" t="s">
        <v>132</v>
      </c>
      <c r="D126" s="297" t="s">
        <v>234</v>
      </c>
      <c r="E126" s="17" t="s">
        <v>1</v>
      </c>
      <c r="F126" s="298">
        <v>128.358</v>
      </c>
      <c r="G126" s="39"/>
      <c r="H126" s="45"/>
    </row>
    <row r="127" s="2" customFormat="1" ht="16.8" customHeight="1">
      <c r="A127" s="39"/>
      <c r="B127" s="45"/>
      <c r="C127" s="299" t="s">
        <v>911</v>
      </c>
      <c r="D127" s="39"/>
      <c r="E127" s="39"/>
      <c r="F127" s="39"/>
      <c r="G127" s="39"/>
      <c r="H127" s="45"/>
    </row>
    <row r="128" s="2" customFormat="1" ht="16.8" customHeight="1">
      <c r="A128" s="39"/>
      <c r="B128" s="45"/>
      <c r="C128" s="297" t="s">
        <v>697</v>
      </c>
      <c r="D128" s="297" t="s">
        <v>698</v>
      </c>
      <c r="E128" s="17" t="s">
        <v>303</v>
      </c>
      <c r="F128" s="298">
        <v>128.358</v>
      </c>
      <c r="G128" s="39"/>
      <c r="H128" s="45"/>
    </row>
    <row r="129" s="2" customFormat="1" ht="16.8" customHeight="1">
      <c r="A129" s="39"/>
      <c r="B129" s="45"/>
      <c r="C129" s="297" t="s">
        <v>703</v>
      </c>
      <c r="D129" s="297" t="s">
        <v>704</v>
      </c>
      <c r="E129" s="17" t="s">
        <v>303</v>
      </c>
      <c r="F129" s="298">
        <v>2438.8020000000001</v>
      </c>
      <c r="G129" s="39"/>
      <c r="H129" s="45"/>
    </row>
    <row r="130" s="2" customFormat="1" ht="16.8" customHeight="1">
      <c r="A130" s="39"/>
      <c r="B130" s="45"/>
      <c r="C130" s="293" t="s">
        <v>134</v>
      </c>
      <c r="D130" s="294" t="s">
        <v>1</v>
      </c>
      <c r="E130" s="295" t="s">
        <v>1</v>
      </c>
      <c r="F130" s="296">
        <v>832.10000000000002</v>
      </c>
      <c r="G130" s="39"/>
      <c r="H130" s="45"/>
    </row>
    <row r="131" s="2" customFormat="1" ht="16.8" customHeight="1">
      <c r="A131" s="39"/>
      <c r="B131" s="45"/>
      <c r="C131" s="297" t="s">
        <v>1</v>
      </c>
      <c r="D131" s="297" t="s">
        <v>283</v>
      </c>
      <c r="E131" s="17" t="s">
        <v>1</v>
      </c>
      <c r="F131" s="298">
        <v>0</v>
      </c>
      <c r="G131" s="39"/>
      <c r="H131" s="45"/>
    </row>
    <row r="132" s="2" customFormat="1">
      <c r="A132" s="39"/>
      <c r="B132" s="45"/>
      <c r="C132" s="297" t="s">
        <v>1</v>
      </c>
      <c r="D132" s="297" t="s">
        <v>284</v>
      </c>
      <c r="E132" s="17" t="s">
        <v>1</v>
      </c>
      <c r="F132" s="298">
        <v>0</v>
      </c>
      <c r="G132" s="39"/>
      <c r="H132" s="45"/>
    </row>
    <row r="133" s="2" customFormat="1" ht="16.8" customHeight="1">
      <c r="A133" s="39"/>
      <c r="B133" s="45"/>
      <c r="C133" s="297" t="s">
        <v>134</v>
      </c>
      <c r="D133" s="297" t="s">
        <v>285</v>
      </c>
      <c r="E133" s="17" t="s">
        <v>1</v>
      </c>
      <c r="F133" s="298">
        <v>832.10000000000002</v>
      </c>
      <c r="G133" s="39"/>
      <c r="H133" s="45"/>
    </row>
    <row r="134" s="2" customFormat="1" ht="16.8" customHeight="1">
      <c r="A134" s="39"/>
      <c r="B134" s="45"/>
      <c r="C134" s="299" t="s">
        <v>911</v>
      </c>
      <c r="D134" s="39"/>
      <c r="E134" s="39"/>
      <c r="F134" s="39"/>
      <c r="G134" s="39"/>
      <c r="H134" s="45"/>
    </row>
    <row r="135" s="2" customFormat="1">
      <c r="A135" s="39"/>
      <c r="B135" s="45"/>
      <c r="C135" s="297" t="s">
        <v>280</v>
      </c>
      <c r="D135" s="297" t="s">
        <v>281</v>
      </c>
      <c r="E135" s="17" t="s">
        <v>243</v>
      </c>
      <c r="F135" s="298">
        <v>832.10000000000002</v>
      </c>
      <c r="G135" s="39"/>
      <c r="H135" s="45"/>
    </row>
    <row r="136" s="2" customFormat="1">
      <c r="A136" s="39"/>
      <c r="B136" s="45"/>
      <c r="C136" s="297" t="s">
        <v>301</v>
      </c>
      <c r="D136" s="297" t="s">
        <v>302</v>
      </c>
      <c r="E136" s="17" t="s">
        <v>303</v>
      </c>
      <c r="F136" s="298">
        <v>1414.5699999999999</v>
      </c>
      <c r="G136" s="39"/>
      <c r="H136" s="45"/>
    </row>
    <row r="137" s="2" customFormat="1" ht="16.8" customHeight="1">
      <c r="A137" s="39"/>
      <c r="B137" s="45"/>
      <c r="C137" s="293" t="s">
        <v>136</v>
      </c>
      <c r="D137" s="294" t="s">
        <v>1</v>
      </c>
      <c r="E137" s="295" t="s">
        <v>1</v>
      </c>
      <c r="F137" s="296">
        <v>3178.752</v>
      </c>
      <c r="G137" s="39"/>
      <c r="H137" s="45"/>
    </row>
    <row r="138" s="2" customFormat="1" ht="16.8" customHeight="1">
      <c r="A138" s="39"/>
      <c r="B138" s="45"/>
      <c r="C138" s="297" t="s">
        <v>136</v>
      </c>
      <c r="D138" s="297" t="s">
        <v>364</v>
      </c>
      <c r="E138" s="17" t="s">
        <v>1</v>
      </c>
      <c r="F138" s="298">
        <v>3178.752</v>
      </c>
      <c r="G138" s="39"/>
      <c r="H138" s="45"/>
    </row>
    <row r="139" s="2" customFormat="1" ht="16.8" customHeight="1">
      <c r="A139" s="39"/>
      <c r="B139" s="45"/>
      <c r="C139" s="299" t="s">
        <v>911</v>
      </c>
      <c r="D139" s="39"/>
      <c r="E139" s="39"/>
      <c r="F139" s="39"/>
      <c r="G139" s="39"/>
      <c r="H139" s="45"/>
    </row>
    <row r="140" s="2" customFormat="1">
      <c r="A140" s="39"/>
      <c r="B140" s="45"/>
      <c r="C140" s="297" t="s">
        <v>361</v>
      </c>
      <c r="D140" s="297" t="s">
        <v>362</v>
      </c>
      <c r="E140" s="17" t="s">
        <v>198</v>
      </c>
      <c r="F140" s="298">
        <v>3178.752</v>
      </c>
      <c r="G140" s="39"/>
      <c r="H140" s="45"/>
    </row>
    <row r="141" s="2" customFormat="1" ht="16.8" customHeight="1">
      <c r="A141" s="39"/>
      <c r="B141" s="45"/>
      <c r="C141" s="297" t="s">
        <v>366</v>
      </c>
      <c r="D141" s="297" t="s">
        <v>367</v>
      </c>
      <c r="E141" s="17" t="s">
        <v>198</v>
      </c>
      <c r="F141" s="298">
        <v>3814.502</v>
      </c>
      <c r="G141" s="39"/>
      <c r="H141" s="45"/>
    </row>
    <row r="142" s="2" customFormat="1" ht="16.8" customHeight="1">
      <c r="A142" s="39"/>
      <c r="B142" s="45"/>
      <c r="C142" s="293" t="s">
        <v>138</v>
      </c>
      <c r="D142" s="294" t="s">
        <v>1</v>
      </c>
      <c r="E142" s="295" t="s">
        <v>1</v>
      </c>
      <c r="F142" s="296">
        <v>268.19999999999999</v>
      </c>
      <c r="G142" s="39"/>
      <c r="H142" s="45"/>
    </row>
    <row r="143" s="2" customFormat="1" ht="16.8" customHeight="1">
      <c r="A143" s="39"/>
      <c r="B143" s="45"/>
      <c r="C143" s="297" t="s">
        <v>138</v>
      </c>
      <c r="D143" s="297" t="s">
        <v>274</v>
      </c>
      <c r="E143" s="17" t="s">
        <v>1</v>
      </c>
      <c r="F143" s="298">
        <v>268.19999999999999</v>
      </c>
      <c r="G143" s="39"/>
      <c r="H143" s="45"/>
    </row>
    <row r="144" s="2" customFormat="1" ht="16.8" customHeight="1">
      <c r="A144" s="39"/>
      <c r="B144" s="45"/>
      <c r="C144" s="299" t="s">
        <v>911</v>
      </c>
      <c r="D144" s="39"/>
      <c r="E144" s="39"/>
      <c r="F144" s="39"/>
      <c r="G144" s="39"/>
      <c r="H144" s="45"/>
    </row>
    <row r="145" s="2" customFormat="1" ht="16.8" customHeight="1">
      <c r="A145" s="39"/>
      <c r="B145" s="45"/>
      <c r="C145" s="297" t="s">
        <v>271</v>
      </c>
      <c r="D145" s="297" t="s">
        <v>272</v>
      </c>
      <c r="E145" s="17" t="s">
        <v>198</v>
      </c>
      <c r="F145" s="298">
        <v>268.19999999999999</v>
      </c>
      <c r="G145" s="39"/>
      <c r="H145" s="45"/>
    </row>
    <row r="146" s="2" customFormat="1" ht="16.8" customHeight="1">
      <c r="A146" s="39"/>
      <c r="B146" s="45"/>
      <c r="C146" s="297" t="s">
        <v>276</v>
      </c>
      <c r="D146" s="297" t="s">
        <v>277</v>
      </c>
      <c r="E146" s="17" t="s">
        <v>198</v>
      </c>
      <c r="F146" s="298">
        <v>268.19999999999999</v>
      </c>
      <c r="G146" s="39"/>
      <c r="H146" s="45"/>
    </row>
    <row r="147" s="2" customFormat="1" ht="16.8" customHeight="1">
      <c r="A147" s="39"/>
      <c r="B147" s="45"/>
      <c r="C147" s="293" t="s">
        <v>140</v>
      </c>
      <c r="D147" s="294" t="s">
        <v>1</v>
      </c>
      <c r="E147" s="295" t="s">
        <v>1</v>
      </c>
      <c r="F147" s="296">
        <v>36</v>
      </c>
      <c r="G147" s="39"/>
      <c r="H147" s="45"/>
    </row>
    <row r="148" s="2" customFormat="1" ht="16.8" customHeight="1">
      <c r="A148" s="39"/>
      <c r="B148" s="45"/>
      <c r="C148" s="297" t="s">
        <v>140</v>
      </c>
      <c r="D148" s="297" t="s">
        <v>331</v>
      </c>
      <c r="E148" s="17" t="s">
        <v>1</v>
      </c>
      <c r="F148" s="298">
        <v>36</v>
      </c>
      <c r="G148" s="39"/>
      <c r="H148" s="45"/>
    </row>
    <row r="149" s="2" customFormat="1" ht="16.8" customHeight="1">
      <c r="A149" s="39"/>
      <c r="B149" s="45"/>
      <c r="C149" s="299" t="s">
        <v>911</v>
      </c>
      <c r="D149" s="39"/>
      <c r="E149" s="39"/>
      <c r="F149" s="39"/>
      <c r="G149" s="39"/>
      <c r="H149" s="45"/>
    </row>
    <row r="150" s="2" customFormat="1" ht="16.8" customHeight="1">
      <c r="A150" s="39"/>
      <c r="B150" s="45"/>
      <c r="C150" s="297" t="s">
        <v>327</v>
      </c>
      <c r="D150" s="297" t="s">
        <v>328</v>
      </c>
      <c r="E150" s="17" t="s">
        <v>198</v>
      </c>
      <c r="F150" s="298">
        <v>7496.5249999999996</v>
      </c>
      <c r="G150" s="39"/>
      <c r="H150" s="45"/>
    </row>
    <row r="151" s="2" customFormat="1">
      <c r="A151" s="39"/>
      <c r="B151" s="45"/>
      <c r="C151" s="297" t="s">
        <v>241</v>
      </c>
      <c r="D151" s="297" t="s">
        <v>242</v>
      </c>
      <c r="E151" s="17" t="s">
        <v>243</v>
      </c>
      <c r="F151" s="298">
        <v>278.44099999999997</v>
      </c>
      <c r="G151" s="39"/>
      <c r="H151" s="45"/>
    </row>
    <row r="152" s="2" customFormat="1">
      <c r="A152" s="39"/>
      <c r="B152" s="45"/>
      <c r="C152" s="297" t="s">
        <v>386</v>
      </c>
      <c r="D152" s="297" t="s">
        <v>387</v>
      </c>
      <c r="E152" s="17" t="s">
        <v>198</v>
      </c>
      <c r="F152" s="298">
        <v>7479.7749999999996</v>
      </c>
      <c r="G152" s="39"/>
      <c r="H152" s="45"/>
    </row>
    <row r="153" s="2" customFormat="1" ht="16.8" customHeight="1">
      <c r="A153" s="39"/>
      <c r="B153" s="45"/>
      <c r="C153" s="297" t="s">
        <v>396</v>
      </c>
      <c r="D153" s="297" t="s">
        <v>397</v>
      </c>
      <c r="E153" s="17" t="s">
        <v>198</v>
      </c>
      <c r="F153" s="298">
        <v>14369.855</v>
      </c>
      <c r="G153" s="39"/>
      <c r="H153" s="45"/>
    </row>
    <row r="154" s="2" customFormat="1" ht="16.8" customHeight="1">
      <c r="A154" s="39"/>
      <c r="B154" s="45"/>
      <c r="C154" s="297" t="s">
        <v>436</v>
      </c>
      <c r="D154" s="297" t="s">
        <v>437</v>
      </c>
      <c r="E154" s="17" t="s">
        <v>198</v>
      </c>
      <c r="F154" s="298">
        <v>36</v>
      </c>
      <c r="G154" s="39"/>
      <c r="H154" s="45"/>
    </row>
    <row r="155" s="2" customFormat="1" ht="16.8" customHeight="1">
      <c r="A155" s="39"/>
      <c r="B155" s="45"/>
      <c r="C155" s="297" t="s">
        <v>441</v>
      </c>
      <c r="D155" s="297" t="s">
        <v>442</v>
      </c>
      <c r="E155" s="17" t="s">
        <v>198</v>
      </c>
      <c r="F155" s="298">
        <v>37.079999999999998</v>
      </c>
      <c r="G155" s="39"/>
      <c r="H155" s="45"/>
    </row>
    <row r="156" s="2" customFormat="1" ht="16.8" customHeight="1">
      <c r="A156" s="39"/>
      <c r="B156" s="45"/>
      <c r="C156" s="293" t="s">
        <v>685</v>
      </c>
      <c r="D156" s="294" t="s">
        <v>1</v>
      </c>
      <c r="E156" s="295" t="s">
        <v>1</v>
      </c>
      <c r="F156" s="296">
        <v>1</v>
      </c>
      <c r="G156" s="39"/>
      <c r="H156" s="45"/>
    </row>
    <row r="157" s="2" customFormat="1" ht="16.8" customHeight="1">
      <c r="A157" s="39"/>
      <c r="B157" s="45"/>
      <c r="C157" s="297" t="s">
        <v>685</v>
      </c>
      <c r="D157" s="297" t="s">
        <v>686</v>
      </c>
      <c r="E157" s="17" t="s">
        <v>1</v>
      </c>
      <c r="F157" s="298">
        <v>1</v>
      </c>
      <c r="G157" s="39"/>
      <c r="H157" s="45"/>
    </row>
    <row r="158" s="2" customFormat="1" ht="16.8" customHeight="1">
      <c r="A158" s="39"/>
      <c r="B158" s="45"/>
      <c r="C158" s="293" t="s">
        <v>142</v>
      </c>
      <c r="D158" s="294" t="s">
        <v>1</v>
      </c>
      <c r="E158" s="295" t="s">
        <v>1</v>
      </c>
      <c r="F158" s="296">
        <v>526.64499999999998</v>
      </c>
      <c r="G158" s="39"/>
      <c r="H158" s="45"/>
    </row>
    <row r="159" s="2" customFormat="1" ht="16.8" customHeight="1">
      <c r="A159" s="39"/>
      <c r="B159" s="45"/>
      <c r="C159" s="297" t="s">
        <v>142</v>
      </c>
      <c r="D159" s="297" t="s">
        <v>333</v>
      </c>
      <c r="E159" s="17" t="s">
        <v>1</v>
      </c>
      <c r="F159" s="298">
        <v>526.64499999999998</v>
      </c>
      <c r="G159" s="39"/>
      <c r="H159" s="45"/>
    </row>
    <row r="160" s="2" customFormat="1" ht="16.8" customHeight="1">
      <c r="A160" s="39"/>
      <c r="B160" s="45"/>
      <c r="C160" s="299" t="s">
        <v>911</v>
      </c>
      <c r="D160" s="39"/>
      <c r="E160" s="39"/>
      <c r="F160" s="39"/>
      <c r="G160" s="39"/>
      <c r="H160" s="45"/>
    </row>
    <row r="161" s="2" customFormat="1" ht="16.8" customHeight="1">
      <c r="A161" s="39"/>
      <c r="B161" s="45"/>
      <c r="C161" s="297" t="s">
        <v>327</v>
      </c>
      <c r="D161" s="297" t="s">
        <v>328</v>
      </c>
      <c r="E161" s="17" t="s">
        <v>198</v>
      </c>
      <c r="F161" s="298">
        <v>7496.5249999999996</v>
      </c>
      <c r="G161" s="39"/>
      <c r="H161" s="45"/>
    </row>
    <row r="162" s="2" customFormat="1">
      <c r="A162" s="39"/>
      <c r="B162" s="45"/>
      <c r="C162" s="297" t="s">
        <v>386</v>
      </c>
      <c r="D162" s="297" t="s">
        <v>387</v>
      </c>
      <c r="E162" s="17" t="s">
        <v>198</v>
      </c>
      <c r="F162" s="298">
        <v>7479.7749999999996</v>
      </c>
      <c r="G162" s="39"/>
      <c r="H162" s="45"/>
    </row>
    <row r="163" s="2" customFormat="1" ht="16.8" customHeight="1">
      <c r="A163" s="39"/>
      <c r="B163" s="45"/>
      <c r="C163" s="297" t="s">
        <v>396</v>
      </c>
      <c r="D163" s="297" t="s">
        <v>397</v>
      </c>
      <c r="E163" s="17" t="s">
        <v>198</v>
      </c>
      <c r="F163" s="298">
        <v>14369.855</v>
      </c>
      <c r="G163" s="39"/>
      <c r="H163" s="45"/>
    </row>
    <row r="164" s="2" customFormat="1" ht="16.8" customHeight="1">
      <c r="A164" s="39"/>
      <c r="B164" s="45"/>
      <c r="C164" s="293" t="s">
        <v>144</v>
      </c>
      <c r="D164" s="294" t="s">
        <v>1</v>
      </c>
      <c r="E164" s="295" t="s">
        <v>1</v>
      </c>
      <c r="F164" s="296">
        <v>62.130000000000003</v>
      </c>
      <c r="G164" s="39"/>
      <c r="H164" s="45"/>
    </row>
    <row r="165" s="2" customFormat="1" ht="16.8" customHeight="1">
      <c r="A165" s="39"/>
      <c r="B165" s="45"/>
      <c r="C165" s="297" t="s">
        <v>144</v>
      </c>
      <c r="D165" s="297" t="s">
        <v>334</v>
      </c>
      <c r="E165" s="17" t="s">
        <v>1</v>
      </c>
      <c r="F165" s="298">
        <v>62.130000000000003</v>
      </c>
      <c r="G165" s="39"/>
      <c r="H165" s="45"/>
    </row>
    <row r="166" s="2" customFormat="1" ht="16.8" customHeight="1">
      <c r="A166" s="39"/>
      <c r="B166" s="45"/>
      <c r="C166" s="299" t="s">
        <v>911</v>
      </c>
      <c r="D166" s="39"/>
      <c r="E166" s="39"/>
      <c r="F166" s="39"/>
      <c r="G166" s="39"/>
      <c r="H166" s="45"/>
    </row>
    <row r="167" s="2" customFormat="1" ht="16.8" customHeight="1">
      <c r="A167" s="39"/>
      <c r="B167" s="45"/>
      <c r="C167" s="297" t="s">
        <v>327</v>
      </c>
      <c r="D167" s="297" t="s">
        <v>328</v>
      </c>
      <c r="E167" s="17" t="s">
        <v>198</v>
      </c>
      <c r="F167" s="298">
        <v>7496.5249999999996</v>
      </c>
      <c r="G167" s="39"/>
      <c r="H167" s="45"/>
    </row>
    <row r="168" s="2" customFormat="1">
      <c r="A168" s="39"/>
      <c r="B168" s="45"/>
      <c r="C168" s="297" t="s">
        <v>386</v>
      </c>
      <c r="D168" s="297" t="s">
        <v>387</v>
      </c>
      <c r="E168" s="17" t="s">
        <v>198</v>
      </c>
      <c r="F168" s="298">
        <v>7479.7749999999996</v>
      </c>
      <c r="G168" s="39"/>
      <c r="H168" s="45"/>
    </row>
    <row r="169" s="2" customFormat="1" ht="16.8" customHeight="1">
      <c r="A169" s="39"/>
      <c r="B169" s="45"/>
      <c r="C169" s="297" t="s">
        <v>396</v>
      </c>
      <c r="D169" s="297" t="s">
        <v>397</v>
      </c>
      <c r="E169" s="17" t="s">
        <v>198</v>
      </c>
      <c r="F169" s="298">
        <v>14369.855</v>
      </c>
      <c r="G169" s="39"/>
      <c r="H169" s="45"/>
    </row>
    <row r="170" s="2" customFormat="1" ht="16.8" customHeight="1">
      <c r="A170" s="39"/>
      <c r="B170" s="45"/>
      <c r="C170" s="293" t="s">
        <v>146</v>
      </c>
      <c r="D170" s="294" t="s">
        <v>1</v>
      </c>
      <c r="E170" s="295" t="s">
        <v>1</v>
      </c>
      <c r="F170" s="296">
        <v>156.315</v>
      </c>
      <c r="G170" s="39"/>
      <c r="H170" s="45"/>
    </row>
    <row r="171" s="2" customFormat="1">
      <c r="A171" s="39"/>
      <c r="B171" s="45"/>
      <c r="C171" s="297" t="s">
        <v>1</v>
      </c>
      <c r="D171" s="297" t="s">
        <v>263</v>
      </c>
      <c r="E171" s="17" t="s">
        <v>1</v>
      </c>
      <c r="F171" s="298">
        <v>0</v>
      </c>
      <c r="G171" s="39"/>
      <c r="H171" s="45"/>
    </row>
    <row r="172" s="2" customFormat="1" ht="16.8" customHeight="1">
      <c r="A172" s="39"/>
      <c r="B172" s="45"/>
      <c r="C172" s="297" t="s">
        <v>146</v>
      </c>
      <c r="D172" s="297" t="s">
        <v>264</v>
      </c>
      <c r="E172" s="17" t="s">
        <v>1</v>
      </c>
      <c r="F172" s="298">
        <v>156.315</v>
      </c>
      <c r="G172" s="39"/>
      <c r="H172" s="45"/>
    </row>
    <row r="173" s="2" customFormat="1" ht="16.8" customHeight="1">
      <c r="A173" s="39"/>
      <c r="B173" s="45"/>
      <c r="C173" s="299" t="s">
        <v>911</v>
      </c>
      <c r="D173" s="39"/>
      <c r="E173" s="39"/>
      <c r="F173" s="39"/>
      <c r="G173" s="39"/>
      <c r="H173" s="45"/>
    </row>
    <row r="174" s="2" customFormat="1">
      <c r="A174" s="39"/>
      <c r="B174" s="45"/>
      <c r="C174" s="297" t="s">
        <v>260</v>
      </c>
      <c r="D174" s="297" t="s">
        <v>261</v>
      </c>
      <c r="E174" s="17" t="s">
        <v>243</v>
      </c>
      <c r="F174" s="298">
        <v>156.315</v>
      </c>
      <c r="G174" s="39"/>
      <c r="H174" s="45"/>
    </row>
    <row r="175" s="2" customFormat="1">
      <c r="A175" s="39"/>
      <c r="B175" s="45"/>
      <c r="C175" s="297" t="s">
        <v>280</v>
      </c>
      <c r="D175" s="297" t="s">
        <v>281</v>
      </c>
      <c r="E175" s="17" t="s">
        <v>243</v>
      </c>
      <c r="F175" s="298">
        <v>832.10000000000002</v>
      </c>
      <c r="G175" s="39"/>
      <c r="H175" s="45"/>
    </row>
    <row r="176" s="2" customFormat="1" ht="16.8" customHeight="1">
      <c r="A176" s="39"/>
      <c r="B176" s="45"/>
      <c r="C176" s="297" t="s">
        <v>307</v>
      </c>
      <c r="D176" s="297" t="s">
        <v>308</v>
      </c>
      <c r="E176" s="17" t="s">
        <v>243</v>
      </c>
      <c r="F176" s="298">
        <v>118.035</v>
      </c>
      <c r="G176" s="39"/>
      <c r="H176" s="45"/>
    </row>
    <row r="177" s="2" customFormat="1" ht="16.8" customHeight="1">
      <c r="A177" s="39"/>
      <c r="B177" s="45"/>
      <c r="C177" s="293" t="s">
        <v>148</v>
      </c>
      <c r="D177" s="294" t="s">
        <v>1</v>
      </c>
      <c r="E177" s="295" t="s">
        <v>1</v>
      </c>
      <c r="F177" s="296">
        <v>397.34399999999999</v>
      </c>
      <c r="G177" s="39"/>
      <c r="H177" s="45"/>
    </row>
    <row r="178" s="2" customFormat="1" ht="16.8" customHeight="1">
      <c r="A178" s="39"/>
      <c r="B178" s="45"/>
      <c r="C178" s="297" t="s">
        <v>148</v>
      </c>
      <c r="D178" s="297" t="s">
        <v>258</v>
      </c>
      <c r="E178" s="17" t="s">
        <v>1</v>
      </c>
      <c r="F178" s="298">
        <v>397.34399999999999</v>
      </c>
      <c r="G178" s="39"/>
      <c r="H178" s="45"/>
    </row>
    <row r="179" s="2" customFormat="1" ht="16.8" customHeight="1">
      <c r="A179" s="39"/>
      <c r="B179" s="45"/>
      <c r="C179" s="299" t="s">
        <v>911</v>
      </c>
      <c r="D179" s="39"/>
      <c r="E179" s="39"/>
      <c r="F179" s="39"/>
      <c r="G179" s="39"/>
      <c r="H179" s="45"/>
    </row>
    <row r="180" s="2" customFormat="1">
      <c r="A180" s="39"/>
      <c r="B180" s="45"/>
      <c r="C180" s="297" t="s">
        <v>255</v>
      </c>
      <c r="D180" s="297" t="s">
        <v>256</v>
      </c>
      <c r="E180" s="17" t="s">
        <v>243</v>
      </c>
      <c r="F180" s="298">
        <v>397.34399999999999</v>
      </c>
      <c r="G180" s="39"/>
      <c r="H180" s="45"/>
    </row>
    <row r="181" s="2" customFormat="1">
      <c r="A181" s="39"/>
      <c r="B181" s="45"/>
      <c r="C181" s="297" t="s">
        <v>280</v>
      </c>
      <c r="D181" s="297" t="s">
        <v>281</v>
      </c>
      <c r="E181" s="17" t="s">
        <v>243</v>
      </c>
      <c r="F181" s="298">
        <v>832.10000000000002</v>
      </c>
      <c r="G181" s="39"/>
      <c r="H181" s="45"/>
    </row>
    <row r="182" s="2" customFormat="1" ht="16.8" customHeight="1">
      <c r="A182" s="39"/>
      <c r="B182" s="45"/>
      <c r="C182" s="293" t="s">
        <v>150</v>
      </c>
      <c r="D182" s="294" t="s">
        <v>1</v>
      </c>
      <c r="E182" s="295" t="s">
        <v>1</v>
      </c>
      <c r="F182" s="296">
        <v>7443.7749999999996</v>
      </c>
      <c r="G182" s="39"/>
      <c r="H182" s="45"/>
    </row>
    <row r="183" s="2" customFormat="1" ht="16.8" customHeight="1">
      <c r="A183" s="39"/>
      <c r="B183" s="45"/>
      <c r="C183" s="299" t="s">
        <v>911</v>
      </c>
      <c r="D183" s="39"/>
      <c r="E183" s="39"/>
      <c r="F183" s="39"/>
      <c r="G183" s="39"/>
      <c r="H183" s="45"/>
    </row>
    <row r="184" s="2" customFormat="1" ht="16.8" customHeight="1">
      <c r="A184" s="39"/>
      <c r="B184" s="45"/>
      <c r="C184" s="297" t="s">
        <v>327</v>
      </c>
      <c r="D184" s="297" t="s">
        <v>328</v>
      </c>
      <c r="E184" s="17" t="s">
        <v>198</v>
      </c>
      <c r="F184" s="298">
        <v>7496.5249999999996</v>
      </c>
      <c r="G184" s="39"/>
      <c r="H184" s="45"/>
    </row>
    <row r="185" s="2" customFormat="1">
      <c r="A185" s="39"/>
      <c r="B185" s="45"/>
      <c r="C185" s="297" t="s">
        <v>662</v>
      </c>
      <c r="D185" s="297" t="s">
        <v>663</v>
      </c>
      <c r="E185" s="17" t="s">
        <v>198</v>
      </c>
      <c r="F185" s="298">
        <v>7443.7749999999996</v>
      </c>
      <c r="G185" s="39"/>
      <c r="H185" s="45"/>
    </row>
    <row r="186" s="2" customFormat="1" ht="16.8" customHeight="1">
      <c r="A186" s="39"/>
      <c r="B186" s="45"/>
      <c r="C186" s="293" t="s">
        <v>913</v>
      </c>
      <c r="D186" s="294" t="s">
        <v>1</v>
      </c>
      <c r="E186" s="295" t="s">
        <v>1</v>
      </c>
      <c r="F186" s="296">
        <v>48.399999999999999</v>
      </c>
      <c r="G186" s="39"/>
      <c r="H186" s="45"/>
    </row>
    <row r="187" s="2" customFormat="1" ht="16.8" customHeight="1">
      <c r="A187" s="39"/>
      <c r="B187" s="45"/>
      <c r="C187" s="293" t="s">
        <v>152</v>
      </c>
      <c r="D187" s="294" t="s">
        <v>1</v>
      </c>
      <c r="E187" s="295" t="s">
        <v>1</v>
      </c>
      <c r="F187" s="296">
        <v>430</v>
      </c>
      <c r="G187" s="39"/>
      <c r="H187" s="45"/>
    </row>
    <row r="188" s="2" customFormat="1" ht="16.8" customHeight="1">
      <c r="A188" s="39"/>
      <c r="B188" s="45"/>
      <c r="C188" s="297" t="s">
        <v>152</v>
      </c>
      <c r="D188" s="297" t="s">
        <v>339</v>
      </c>
      <c r="E188" s="17" t="s">
        <v>1</v>
      </c>
      <c r="F188" s="298">
        <v>430</v>
      </c>
      <c r="G188" s="39"/>
      <c r="H188" s="45"/>
    </row>
    <row r="189" s="2" customFormat="1" ht="16.8" customHeight="1">
      <c r="A189" s="39"/>
      <c r="B189" s="45"/>
      <c r="C189" s="299" t="s">
        <v>911</v>
      </c>
      <c r="D189" s="39"/>
      <c r="E189" s="39"/>
      <c r="F189" s="39"/>
      <c r="G189" s="39"/>
      <c r="H189" s="45"/>
    </row>
    <row r="190" s="2" customFormat="1" ht="16.8" customHeight="1">
      <c r="A190" s="39"/>
      <c r="B190" s="45"/>
      <c r="C190" s="297" t="s">
        <v>336</v>
      </c>
      <c r="D190" s="297" t="s">
        <v>337</v>
      </c>
      <c r="E190" s="17" t="s">
        <v>198</v>
      </c>
      <c r="F190" s="298">
        <v>430</v>
      </c>
      <c r="G190" s="39"/>
      <c r="H190" s="45"/>
    </row>
    <row r="191" s="2" customFormat="1">
      <c r="A191" s="39"/>
      <c r="B191" s="45"/>
      <c r="C191" s="297" t="s">
        <v>241</v>
      </c>
      <c r="D191" s="297" t="s">
        <v>242</v>
      </c>
      <c r="E191" s="17" t="s">
        <v>243</v>
      </c>
      <c r="F191" s="298">
        <v>278.44099999999997</v>
      </c>
      <c r="G191" s="39"/>
      <c r="H191" s="45"/>
    </row>
    <row r="192" s="2" customFormat="1" ht="16.8" customHeight="1">
      <c r="A192" s="39"/>
      <c r="B192" s="45"/>
      <c r="C192" s="297" t="s">
        <v>323</v>
      </c>
      <c r="D192" s="297" t="s">
        <v>324</v>
      </c>
      <c r="E192" s="17" t="s">
        <v>198</v>
      </c>
      <c r="F192" s="298">
        <v>430</v>
      </c>
      <c r="G192" s="39"/>
      <c r="H192" s="45"/>
    </row>
    <row r="193" s="2" customFormat="1" ht="16.8" customHeight="1">
      <c r="A193" s="39"/>
      <c r="B193" s="45"/>
      <c r="C193" s="297" t="s">
        <v>346</v>
      </c>
      <c r="D193" s="297" t="s">
        <v>347</v>
      </c>
      <c r="E193" s="17" t="s">
        <v>198</v>
      </c>
      <c r="F193" s="298">
        <v>430</v>
      </c>
      <c r="G193" s="39"/>
      <c r="H193" s="45"/>
    </row>
    <row r="194" s="2" customFormat="1">
      <c r="A194" s="39"/>
      <c r="B194" s="45"/>
      <c r="C194" s="297" t="s">
        <v>356</v>
      </c>
      <c r="D194" s="297" t="s">
        <v>357</v>
      </c>
      <c r="E194" s="17" t="s">
        <v>198</v>
      </c>
      <c r="F194" s="298">
        <v>430</v>
      </c>
      <c r="G194" s="39"/>
      <c r="H194" s="45"/>
    </row>
    <row r="195" s="2" customFormat="1" ht="16.8" customHeight="1">
      <c r="A195" s="39"/>
      <c r="B195" s="45"/>
      <c r="C195" s="297" t="s">
        <v>350</v>
      </c>
      <c r="D195" s="297" t="s">
        <v>351</v>
      </c>
      <c r="E195" s="17" t="s">
        <v>352</v>
      </c>
      <c r="F195" s="298">
        <v>21.5</v>
      </c>
      <c r="G195" s="39"/>
      <c r="H195" s="45"/>
    </row>
    <row r="196" s="2" customFormat="1" ht="16.8" customHeight="1">
      <c r="A196" s="39"/>
      <c r="B196" s="45"/>
      <c r="C196" s="297" t="s">
        <v>341</v>
      </c>
      <c r="D196" s="297" t="s">
        <v>342</v>
      </c>
      <c r="E196" s="17" t="s">
        <v>303</v>
      </c>
      <c r="F196" s="298">
        <v>107.715</v>
      </c>
      <c r="G196" s="39"/>
      <c r="H196" s="45"/>
    </row>
    <row r="197" s="2" customFormat="1" ht="16.8" customHeight="1">
      <c r="A197" s="39"/>
      <c r="B197" s="45"/>
      <c r="C197" s="293" t="s">
        <v>154</v>
      </c>
      <c r="D197" s="294" t="s">
        <v>1</v>
      </c>
      <c r="E197" s="295" t="s">
        <v>1</v>
      </c>
      <c r="F197" s="296">
        <v>306.69999999999999</v>
      </c>
      <c r="G197" s="39"/>
      <c r="H197" s="45"/>
    </row>
    <row r="198" s="2" customFormat="1" ht="16.8" customHeight="1">
      <c r="A198" s="39"/>
      <c r="B198" s="45"/>
      <c r="C198" s="293" t="s">
        <v>156</v>
      </c>
      <c r="D198" s="294" t="s">
        <v>1</v>
      </c>
      <c r="E198" s="295" t="s">
        <v>1</v>
      </c>
      <c r="F198" s="296">
        <v>6855</v>
      </c>
      <c r="G198" s="39"/>
      <c r="H198" s="45"/>
    </row>
    <row r="199" s="2" customFormat="1">
      <c r="A199" s="39"/>
      <c r="B199" s="45"/>
      <c r="C199" s="297" t="s">
        <v>156</v>
      </c>
      <c r="D199" s="297" t="s">
        <v>330</v>
      </c>
      <c r="E199" s="17" t="s">
        <v>1</v>
      </c>
      <c r="F199" s="298">
        <v>6855</v>
      </c>
      <c r="G199" s="39"/>
      <c r="H199" s="45"/>
    </row>
    <row r="200" s="2" customFormat="1" ht="16.8" customHeight="1">
      <c r="A200" s="39"/>
      <c r="B200" s="45"/>
      <c r="C200" s="299" t="s">
        <v>911</v>
      </c>
      <c r="D200" s="39"/>
      <c r="E200" s="39"/>
      <c r="F200" s="39"/>
      <c r="G200" s="39"/>
      <c r="H200" s="45"/>
    </row>
    <row r="201" s="2" customFormat="1" ht="16.8" customHeight="1">
      <c r="A201" s="39"/>
      <c r="B201" s="45"/>
      <c r="C201" s="297" t="s">
        <v>327</v>
      </c>
      <c r="D201" s="297" t="s">
        <v>328</v>
      </c>
      <c r="E201" s="17" t="s">
        <v>198</v>
      </c>
      <c r="F201" s="298">
        <v>7496.5249999999996</v>
      </c>
      <c r="G201" s="39"/>
      <c r="H201" s="45"/>
    </row>
    <row r="202" s="2" customFormat="1">
      <c r="A202" s="39"/>
      <c r="B202" s="45"/>
      <c r="C202" s="297" t="s">
        <v>241</v>
      </c>
      <c r="D202" s="297" t="s">
        <v>242</v>
      </c>
      <c r="E202" s="17" t="s">
        <v>243</v>
      </c>
      <c r="F202" s="298">
        <v>278.44099999999997</v>
      </c>
      <c r="G202" s="39"/>
      <c r="H202" s="45"/>
    </row>
    <row r="203" s="2" customFormat="1">
      <c r="A203" s="39"/>
      <c r="B203" s="45"/>
      <c r="C203" s="297" t="s">
        <v>386</v>
      </c>
      <c r="D203" s="297" t="s">
        <v>387</v>
      </c>
      <c r="E203" s="17" t="s">
        <v>198</v>
      </c>
      <c r="F203" s="298">
        <v>7479.7749999999996</v>
      </c>
      <c r="G203" s="39"/>
      <c r="H203" s="45"/>
    </row>
    <row r="204" s="2" customFormat="1" ht="16.8" customHeight="1">
      <c r="A204" s="39"/>
      <c r="B204" s="45"/>
      <c r="C204" s="297" t="s">
        <v>396</v>
      </c>
      <c r="D204" s="297" t="s">
        <v>397</v>
      </c>
      <c r="E204" s="17" t="s">
        <v>198</v>
      </c>
      <c r="F204" s="298">
        <v>14369.855</v>
      </c>
      <c r="G204" s="39"/>
      <c r="H204" s="45"/>
    </row>
    <row r="205" s="2" customFormat="1" ht="16.8" customHeight="1">
      <c r="A205" s="39"/>
      <c r="B205" s="45"/>
      <c r="C205" s="297" t="s">
        <v>401</v>
      </c>
      <c r="D205" s="297" t="s">
        <v>402</v>
      </c>
      <c r="E205" s="17" t="s">
        <v>198</v>
      </c>
      <c r="F205" s="298">
        <v>6855</v>
      </c>
      <c r="G205" s="39"/>
      <c r="H205" s="45"/>
    </row>
    <row r="206" s="2" customFormat="1" ht="16.8" customHeight="1">
      <c r="A206" s="39"/>
      <c r="B206" s="45"/>
      <c r="C206" s="297" t="s">
        <v>410</v>
      </c>
      <c r="D206" s="297" t="s">
        <v>411</v>
      </c>
      <c r="E206" s="17" t="s">
        <v>198</v>
      </c>
      <c r="F206" s="298">
        <v>6855</v>
      </c>
      <c r="G206" s="39"/>
      <c r="H206" s="45"/>
    </row>
    <row r="207" s="2" customFormat="1" ht="16.8" customHeight="1">
      <c r="A207" s="39"/>
      <c r="B207" s="45"/>
      <c r="C207" s="297" t="s">
        <v>415</v>
      </c>
      <c r="D207" s="297" t="s">
        <v>416</v>
      </c>
      <c r="E207" s="17" t="s">
        <v>198</v>
      </c>
      <c r="F207" s="298">
        <v>6855</v>
      </c>
      <c r="G207" s="39"/>
      <c r="H207" s="45"/>
    </row>
    <row r="208" s="2" customFormat="1">
      <c r="A208" s="39"/>
      <c r="B208" s="45"/>
      <c r="C208" s="297" t="s">
        <v>420</v>
      </c>
      <c r="D208" s="297" t="s">
        <v>421</v>
      </c>
      <c r="E208" s="17" t="s">
        <v>198</v>
      </c>
      <c r="F208" s="298">
        <v>6855</v>
      </c>
      <c r="G208" s="39"/>
      <c r="H208" s="45"/>
    </row>
    <row r="209" s="2" customFormat="1" ht="16.8" customHeight="1">
      <c r="A209" s="39"/>
      <c r="B209" s="45"/>
      <c r="C209" s="293" t="s">
        <v>158</v>
      </c>
      <c r="D209" s="294" t="s">
        <v>1</v>
      </c>
      <c r="E209" s="295" t="s">
        <v>1</v>
      </c>
      <c r="F209" s="296">
        <v>278.44099999999997</v>
      </c>
      <c r="G209" s="39"/>
      <c r="H209" s="45"/>
    </row>
    <row r="210" s="2" customFormat="1" ht="16.8" customHeight="1">
      <c r="A210" s="39"/>
      <c r="B210" s="45"/>
      <c r="C210" s="297" t="s">
        <v>1</v>
      </c>
      <c r="D210" s="297" t="s">
        <v>245</v>
      </c>
      <c r="E210" s="17" t="s">
        <v>1</v>
      </c>
      <c r="F210" s="298">
        <v>2810.5500000000002</v>
      </c>
      <c r="G210" s="39"/>
      <c r="H210" s="45"/>
    </row>
    <row r="211" s="2" customFormat="1" ht="16.8" customHeight="1">
      <c r="A211" s="39"/>
      <c r="B211" s="45"/>
      <c r="C211" s="297" t="s">
        <v>1</v>
      </c>
      <c r="D211" s="297" t="s">
        <v>246</v>
      </c>
      <c r="E211" s="17" t="s">
        <v>1</v>
      </c>
      <c r="F211" s="298">
        <v>2.5129999999999999</v>
      </c>
      <c r="G211" s="39"/>
      <c r="H211" s="45"/>
    </row>
    <row r="212" s="2" customFormat="1" ht="16.8" customHeight="1">
      <c r="A212" s="39"/>
      <c r="B212" s="45"/>
      <c r="C212" s="297" t="s">
        <v>1</v>
      </c>
      <c r="D212" s="297" t="s">
        <v>247</v>
      </c>
      <c r="E212" s="17" t="s">
        <v>1</v>
      </c>
      <c r="F212" s="298">
        <v>15.119999999999999</v>
      </c>
      <c r="G212" s="39"/>
      <c r="H212" s="45"/>
    </row>
    <row r="213" s="2" customFormat="1" ht="16.8" customHeight="1">
      <c r="A213" s="39"/>
      <c r="B213" s="45"/>
      <c r="C213" s="297" t="s">
        <v>1</v>
      </c>
      <c r="D213" s="297" t="s">
        <v>248</v>
      </c>
      <c r="E213" s="17" t="s">
        <v>1</v>
      </c>
      <c r="F213" s="298">
        <v>7.6799999999999997</v>
      </c>
      <c r="G213" s="39"/>
      <c r="H213" s="45"/>
    </row>
    <row r="214" s="2" customFormat="1" ht="16.8" customHeight="1">
      <c r="A214" s="39"/>
      <c r="B214" s="45"/>
      <c r="C214" s="297" t="s">
        <v>1</v>
      </c>
      <c r="D214" s="297" t="s">
        <v>249</v>
      </c>
      <c r="E214" s="17" t="s">
        <v>1</v>
      </c>
      <c r="F214" s="298">
        <v>64.5</v>
      </c>
      <c r="G214" s="39"/>
      <c r="H214" s="45"/>
    </row>
    <row r="215" s="2" customFormat="1" ht="16.8" customHeight="1">
      <c r="A215" s="39"/>
      <c r="B215" s="45"/>
      <c r="C215" s="297" t="s">
        <v>1</v>
      </c>
      <c r="D215" s="297" t="s">
        <v>250</v>
      </c>
      <c r="E215" s="17" t="s">
        <v>1</v>
      </c>
      <c r="F215" s="298">
        <v>0</v>
      </c>
      <c r="G215" s="39"/>
      <c r="H215" s="45"/>
    </row>
    <row r="216" s="2" customFormat="1" ht="16.8" customHeight="1">
      <c r="A216" s="39"/>
      <c r="B216" s="45"/>
      <c r="C216" s="297" t="s">
        <v>1</v>
      </c>
      <c r="D216" s="297" t="s">
        <v>251</v>
      </c>
      <c r="E216" s="17" t="s">
        <v>1</v>
      </c>
      <c r="F216" s="298">
        <v>-1020.78</v>
      </c>
      <c r="G216" s="39"/>
      <c r="H216" s="45"/>
    </row>
    <row r="217" s="2" customFormat="1" ht="16.8" customHeight="1">
      <c r="A217" s="39"/>
      <c r="B217" s="45"/>
      <c r="C217" s="297" t="s">
        <v>1</v>
      </c>
      <c r="D217" s="297" t="s">
        <v>252</v>
      </c>
      <c r="E217" s="17" t="s">
        <v>1</v>
      </c>
      <c r="F217" s="298">
        <v>-1599.222</v>
      </c>
      <c r="G217" s="39"/>
      <c r="H217" s="45"/>
    </row>
    <row r="218" s="2" customFormat="1" ht="16.8" customHeight="1">
      <c r="A218" s="39"/>
      <c r="B218" s="45"/>
      <c r="C218" s="297" t="s">
        <v>1</v>
      </c>
      <c r="D218" s="297" t="s">
        <v>253</v>
      </c>
      <c r="E218" s="17" t="s">
        <v>1</v>
      </c>
      <c r="F218" s="298">
        <v>-1.9199999999999999</v>
      </c>
      <c r="G218" s="39"/>
      <c r="H218" s="45"/>
    </row>
    <row r="219" s="2" customFormat="1" ht="16.8" customHeight="1">
      <c r="A219" s="39"/>
      <c r="B219" s="45"/>
      <c r="C219" s="297" t="s">
        <v>158</v>
      </c>
      <c r="D219" s="297" t="s">
        <v>234</v>
      </c>
      <c r="E219" s="17" t="s">
        <v>1</v>
      </c>
      <c r="F219" s="298">
        <v>278.44099999999997</v>
      </c>
      <c r="G219" s="39"/>
      <c r="H219" s="45"/>
    </row>
    <row r="220" s="2" customFormat="1" ht="16.8" customHeight="1">
      <c r="A220" s="39"/>
      <c r="B220" s="45"/>
      <c r="C220" s="299" t="s">
        <v>911</v>
      </c>
      <c r="D220" s="39"/>
      <c r="E220" s="39"/>
      <c r="F220" s="39"/>
      <c r="G220" s="39"/>
      <c r="H220" s="45"/>
    </row>
    <row r="221" s="2" customFormat="1">
      <c r="A221" s="39"/>
      <c r="B221" s="45"/>
      <c r="C221" s="297" t="s">
        <v>241</v>
      </c>
      <c r="D221" s="297" t="s">
        <v>242</v>
      </c>
      <c r="E221" s="17" t="s">
        <v>243</v>
      </c>
      <c r="F221" s="298">
        <v>278.44099999999997</v>
      </c>
      <c r="G221" s="39"/>
      <c r="H221" s="45"/>
    </row>
    <row r="222" s="2" customFormat="1">
      <c r="A222" s="39"/>
      <c r="B222" s="45"/>
      <c r="C222" s="297" t="s">
        <v>280</v>
      </c>
      <c r="D222" s="297" t="s">
        <v>281</v>
      </c>
      <c r="E222" s="17" t="s">
        <v>243</v>
      </c>
      <c r="F222" s="298">
        <v>832.10000000000002</v>
      </c>
      <c r="G222" s="39"/>
      <c r="H222" s="45"/>
    </row>
    <row r="223" s="2" customFormat="1" ht="16.8" customHeight="1">
      <c r="A223" s="39"/>
      <c r="B223" s="45"/>
      <c r="C223" s="293" t="s">
        <v>160</v>
      </c>
      <c r="D223" s="294" t="s">
        <v>1</v>
      </c>
      <c r="E223" s="295" t="s">
        <v>1</v>
      </c>
      <c r="F223" s="296">
        <v>3</v>
      </c>
      <c r="G223" s="39"/>
      <c r="H223" s="45"/>
    </row>
    <row r="224" s="2" customFormat="1" ht="16.8" customHeight="1">
      <c r="A224" s="39"/>
      <c r="B224" s="45"/>
      <c r="C224" s="297" t="s">
        <v>160</v>
      </c>
      <c r="D224" s="297" t="s">
        <v>679</v>
      </c>
      <c r="E224" s="17" t="s">
        <v>1</v>
      </c>
      <c r="F224" s="298">
        <v>3</v>
      </c>
      <c r="G224" s="39"/>
      <c r="H224" s="45"/>
    </row>
    <row r="225" s="2" customFormat="1" ht="16.8" customHeight="1">
      <c r="A225" s="39"/>
      <c r="B225" s="45"/>
      <c r="C225" s="299" t="s">
        <v>911</v>
      </c>
      <c r="D225" s="39"/>
      <c r="E225" s="39"/>
      <c r="F225" s="39"/>
      <c r="G225" s="39"/>
      <c r="H225" s="45"/>
    </row>
    <row r="226" s="2" customFormat="1" ht="16.8" customHeight="1">
      <c r="A226" s="39"/>
      <c r="B226" s="45"/>
      <c r="C226" s="297" t="s">
        <v>676</v>
      </c>
      <c r="D226" s="297" t="s">
        <v>677</v>
      </c>
      <c r="E226" s="17" t="s">
        <v>218</v>
      </c>
      <c r="F226" s="298">
        <v>3</v>
      </c>
      <c r="G226" s="39"/>
      <c r="H226" s="45"/>
    </row>
    <row r="227" s="2" customFormat="1" ht="16.8" customHeight="1">
      <c r="A227" s="39"/>
      <c r="B227" s="45"/>
      <c r="C227" s="297" t="s">
        <v>534</v>
      </c>
      <c r="D227" s="297" t="s">
        <v>535</v>
      </c>
      <c r="E227" s="17" t="s">
        <v>218</v>
      </c>
      <c r="F227" s="298">
        <v>2.2000000000000002</v>
      </c>
      <c r="G227" s="39"/>
      <c r="H227" s="45"/>
    </row>
    <row r="228" s="2" customFormat="1" ht="16.8" customHeight="1">
      <c r="A228" s="39"/>
      <c r="B228" s="45"/>
      <c r="C228" s="297" t="s">
        <v>692</v>
      </c>
      <c r="D228" s="297" t="s">
        <v>693</v>
      </c>
      <c r="E228" s="17" t="s">
        <v>303</v>
      </c>
      <c r="F228" s="298">
        <v>0.157</v>
      </c>
      <c r="G228" s="39"/>
      <c r="H228" s="45"/>
    </row>
    <row r="229" s="2" customFormat="1" ht="16.8" customHeight="1">
      <c r="A229" s="39"/>
      <c r="B229" s="45"/>
      <c r="C229" s="293" t="s">
        <v>162</v>
      </c>
      <c r="D229" s="294" t="s">
        <v>1</v>
      </c>
      <c r="E229" s="295" t="s">
        <v>1</v>
      </c>
      <c r="F229" s="296">
        <v>118.035</v>
      </c>
      <c r="G229" s="39"/>
      <c r="H229" s="45"/>
    </row>
    <row r="230" s="2" customFormat="1" ht="16.8" customHeight="1">
      <c r="A230" s="39"/>
      <c r="B230" s="45"/>
      <c r="C230" s="297" t="s">
        <v>162</v>
      </c>
      <c r="D230" s="297" t="s">
        <v>310</v>
      </c>
      <c r="E230" s="17" t="s">
        <v>1</v>
      </c>
      <c r="F230" s="298">
        <v>118.035</v>
      </c>
      <c r="G230" s="39"/>
      <c r="H230" s="45"/>
    </row>
    <row r="231" s="2" customFormat="1" ht="16.8" customHeight="1">
      <c r="A231" s="39"/>
      <c r="B231" s="45"/>
      <c r="C231" s="299" t="s">
        <v>911</v>
      </c>
      <c r="D231" s="39"/>
      <c r="E231" s="39"/>
      <c r="F231" s="39"/>
      <c r="G231" s="39"/>
      <c r="H231" s="45"/>
    </row>
    <row r="232" s="2" customFormat="1" ht="16.8" customHeight="1">
      <c r="A232" s="39"/>
      <c r="B232" s="45"/>
      <c r="C232" s="297" t="s">
        <v>307</v>
      </c>
      <c r="D232" s="297" t="s">
        <v>308</v>
      </c>
      <c r="E232" s="17" t="s">
        <v>243</v>
      </c>
      <c r="F232" s="298">
        <v>118.035</v>
      </c>
      <c r="G232" s="39"/>
      <c r="H232" s="45"/>
    </row>
    <row r="233" s="2" customFormat="1" ht="16.8" customHeight="1">
      <c r="A233" s="39"/>
      <c r="B233" s="45"/>
      <c r="C233" s="297" t="s">
        <v>317</v>
      </c>
      <c r="D233" s="297" t="s">
        <v>318</v>
      </c>
      <c r="E233" s="17" t="s">
        <v>303</v>
      </c>
      <c r="F233" s="298">
        <v>371.86099999999999</v>
      </c>
      <c r="G233" s="39"/>
      <c r="H233" s="45"/>
    </row>
    <row r="234" s="2" customFormat="1" ht="16.8" customHeight="1">
      <c r="A234" s="39"/>
      <c r="B234" s="45"/>
      <c r="C234" s="293" t="s">
        <v>164</v>
      </c>
      <c r="D234" s="294" t="s">
        <v>1</v>
      </c>
      <c r="E234" s="295" t="s">
        <v>1</v>
      </c>
      <c r="F234" s="296">
        <v>3.0800000000000001</v>
      </c>
      <c r="G234" s="39"/>
      <c r="H234" s="45"/>
    </row>
    <row r="235" s="2" customFormat="1" ht="16.8" customHeight="1">
      <c r="A235" s="39"/>
      <c r="B235" s="45"/>
      <c r="C235" s="297" t="s">
        <v>164</v>
      </c>
      <c r="D235" s="297" t="s">
        <v>429</v>
      </c>
      <c r="E235" s="17" t="s">
        <v>1</v>
      </c>
      <c r="F235" s="298">
        <v>3.0800000000000001</v>
      </c>
      <c r="G235" s="39"/>
      <c r="H235" s="45"/>
    </row>
    <row r="236" s="2" customFormat="1" ht="16.8" customHeight="1">
      <c r="A236" s="39"/>
      <c r="B236" s="45"/>
      <c r="C236" s="299" t="s">
        <v>911</v>
      </c>
      <c r="D236" s="39"/>
      <c r="E236" s="39"/>
      <c r="F236" s="39"/>
      <c r="G236" s="39"/>
      <c r="H236" s="45"/>
    </row>
    <row r="237" s="2" customFormat="1" ht="16.8" customHeight="1">
      <c r="A237" s="39"/>
      <c r="B237" s="45"/>
      <c r="C237" s="297" t="s">
        <v>425</v>
      </c>
      <c r="D237" s="297" t="s">
        <v>426</v>
      </c>
      <c r="E237" s="17" t="s">
        <v>198</v>
      </c>
      <c r="F237" s="298">
        <v>35.079999999999998</v>
      </c>
      <c r="G237" s="39"/>
      <c r="H237" s="45"/>
    </row>
    <row r="238" s="2" customFormat="1" ht="16.8" customHeight="1">
      <c r="A238" s="39"/>
      <c r="B238" s="45"/>
      <c r="C238" s="297" t="s">
        <v>396</v>
      </c>
      <c r="D238" s="297" t="s">
        <v>397</v>
      </c>
      <c r="E238" s="17" t="s">
        <v>198</v>
      </c>
      <c r="F238" s="298">
        <v>14369.855</v>
      </c>
      <c r="G238" s="39"/>
      <c r="H238" s="45"/>
    </row>
    <row r="239" s="2" customFormat="1" ht="16.8" customHeight="1">
      <c r="A239" s="39"/>
      <c r="B239" s="45"/>
      <c r="C239" s="297" t="s">
        <v>431</v>
      </c>
      <c r="D239" s="297" t="s">
        <v>432</v>
      </c>
      <c r="E239" s="17" t="s">
        <v>198</v>
      </c>
      <c r="F239" s="298">
        <v>3.1419999999999999</v>
      </c>
      <c r="G239" s="39"/>
      <c r="H239" s="45"/>
    </row>
    <row r="240" s="2" customFormat="1" ht="26.4" customHeight="1">
      <c r="A240" s="39"/>
      <c r="B240" s="45"/>
      <c r="C240" s="292" t="s">
        <v>914</v>
      </c>
      <c r="D240" s="292" t="s">
        <v>97</v>
      </c>
      <c r="E240" s="39"/>
      <c r="F240" s="39"/>
      <c r="G240" s="39"/>
      <c r="H240" s="45"/>
    </row>
    <row r="241" s="2" customFormat="1" ht="16.8" customHeight="1">
      <c r="A241" s="39"/>
      <c r="B241" s="45"/>
      <c r="C241" s="293" t="s">
        <v>775</v>
      </c>
      <c r="D241" s="294" t="s">
        <v>1</v>
      </c>
      <c r="E241" s="295" t="s">
        <v>1</v>
      </c>
      <c r="F241" s="296">
        <v>651</v>
      </c>
      <c r="G241" s="39"/>
      <c r="H241" s="45"/>
    </row>
    <row r="242" s="2" customFormat="1">
      <c r="A242" s="39"/>
      <c r="B242" s="45"/>
      <c r="C242" s="297" t="s">
        <v>775</v>
      </c>
      <c r="D242" s="297" t="s">
        <v>844</v>
      </c>
      <c r="E242" s="17" t="s">
        <v>1</v>
      </c>
      <c r="F242" s="298">
        <v>651</v>
      </c>
      <c r="G242" s="39"/>
      <c r="H242" s="45"/>
    </row>
    <row r="243" s="2" customFormat="1" ht="16.8" customHeight="1">
      <c r="A243" s="39"/>
      <c r="B243" s="45"/>
      <c r="C243" s="299" t="s">
        <v>911</v>
      </c>
      <c r="D243" s="39"/>
      <c r="E243" s="39"/>
      <c r="F243" s="39"/>
      <c r="G243" s="39"/>
      <c r="H243" s="45"/>
    </row>
    <row r="244" s="2" customFormat="1" ht="16.8" customHeight="1">
      <c r="A244" s="39"/>
      <c r="B244" s="45"/>
      <c r="C244" s="297" t="s">
        <v>327</v>
      </c>
      <c r="D244" s="297" t="s">
        <v>328</v>
      </c>
      <c r="E244" s="17" t="s">
        <v>198</v>
      </c>
      <c r="F244" s="298">
        <v>957.70000000000005</v>
      </c>
      <c r="G244" s="39"/>
      <c r="H244" s="45"/>
    </row>
    <row r="245" s="2" customFormat="1">
      <c r="A245" s="39"/>
      <c r="B245" s="45"/>
      <c r="C245" s="297" t="s">
        <v>819</v>
      </c>
      <c r="D245" s="297" t="s">
        <v>820</v>
      </c>
      <c r="E245" s="17" t="s">
        <v>243</v>
      </c>
      <c r="F245" s="298">
        <v>284.84399999999999</v>
      </c>
      <c r="G245" s="39"/>
      <c r="H245" s="45"/>
    </row>
    <row r="246" s="2" customFormat="1" ht="16.8" customHeight="1">
      <c r="A246" s="39"/>
      <c r="B246" s="45"/>
      <c r="C246" s="297" t="s">
        <v>396</v>
      </c>
      <c r="D246" s="297" t="s">
        <v>397</v>
      </c>
      <c r="E246" s="17" t="s">
        <v>198</v>
      </c>
      <c r="F246" s="298">
        <v>957.70000000000005</v>
      </c>
      <c r="G246" s="39"/>
      <c r="H246" s="45"/>
    </row>
    <row r="247" s="2" customFormat="1" ht="16.8" customHeight="1">
      <c r="A247" s="39"/>
      <c r="B247" s="45"/>
      <c r="C247" s="297" t="s">
        <v>859</v>
      </c>
      <c r="D247" s="297" t="s">
        <v>860</v>
      </c>
      <c r="E247" s="17" t="s">
        <v>198</v>
      </c>
      <c r="F247" s="298">
        <v>651</v>
      </c>
      <c r="G247" s="39"/>
      <c r="H247" s="45"/>
    </row>
    <row r="248" s="2" customFormat="1" ht="16.8" customHeight="1">
      <c r="A248" s="39"/>
      <c r="B248" s="45"/>
      <c r="C248" s="297" t="s">
        <v>431</v>
      </c>
      <c r="D248" s="297" t="s">
        <v>862</v>
      </c>
      <c r="E248" s="17" t="s">
        <v>198</v>
      </c>
      <c r="F248" s="298">
        <v>681.46199999999999</v>
      </c>
      <c r="G248" s="39"/>
      <c r="H248" s="45"/>
    </row>
    <row r="249" s="2" customFormat="1" ht="16.8" customHeight="1">
      <c r="A249" s="39"/>
      <c r="B249" s="45"/>
      <c r="C249" s="293" t="s">
        <v>101</v>
      </c>
      <c r="D249" s="294" t="s">
        <v>1</v>
      </c>
      <c r="E249" s="295" t="s">
        <v>1</v>
      </c>
      <c r="F249" s="296">
        <v>16.75</v>
      </c>
      <c r="G249" s="39"/>
      <c r="H249" s="45"/>
    </row>
    <row r="250" s="2" customFormat="1" ht="16.8" customHeight="1">
      <c r="A250" s="39"/>
      <c r="B250" s="45"/>
      <c r="C250" s="293" t="s">
        <v>777</v>
      </c>
      <c r="D250" s="294" t="s">
        <v>1</v>
      </c>
      <c r="E250" s="295" t="s">
        <v>1</v>
      </c>
      <c r="F250" s="296">
        <v>1258.3</v>
      </c>
      <c r="G250" s="39"/>
      <c r="H250" s="45"/>
    </row>
    <row r="251" s="2" customFormat="1">
      <c r="A251" s="39"/>
      <c r="B251" s="45"/>
      <c r="C251" s="297" t="s">
        <v>1</v>
      </c>
      <c r="D251" s="297" t="s">
        <v>886</v>
      </c>
      <c r="E251" s="17" t="s">
        <v>1</v>
      </c>
      <c r="F251" s="298">
        <v>193.19999999999999</v>
      </c>
      <c r="G251" s="39"/>
      <c r="H251" s="45"/>
    </row>
    <row r="252" s="2" customFormat="1">
      <c r="A252" s="39"/>
      <c r="B252" s="45"/>
      <c r="C252" s="297" t="s">
        <v>1</v>
      </c>
      <c r="D252" s="297" t="s">
        <v>887</v>
      </c>
      <c r="E252" s="17" t="s">
        <v>1</v>
      </c>
      <c r="F252" s="298">
        <v>979.39999999999998</v>
      </c>
      <c r="G252" s="39"/>
      <c r="H252" s="45"/>
    </row>
    <row r="253" s="2" customFormat="1" ht="16.8" customHeight="1">
      <c r="A253" s="39"/>
      <c r="B253" s="45"/>
      <c r="C253" s="297" t="s">
        <v>1</v>
      </c>
      <c r="D253" s="297" t="s">
        <v>888</v>
      </c>
      <c r="E253" s="17" t="s">
        <v>1</v>
      </c>
      <c r="F253" s="298">
        <v>85.700000000000003</v>
      </c>
      <c r="G253" s="39"/>
      <c r="H253" s="45"/>
    </row>
    <row r="254" s="2" customFormat="1" ht="16.8" customHeight="1">
      <c r="A254" s="39"/>
      <c r="B254" s="45"/>
      <c r="C254" s="297" t="s">
        <v>777</v>
      </c>
      <c r="D254" s="297" t="s">
        <v>234</v>
      </c>
      <c r="E254" s="17" t="s">
        <v>1</v>
      </c>
      <c r="F254" s="298">
        <v>1258.3</v>
      </c>
      <c r="G254" s="39"/>
      <c r="H254" s="45"/>
    </row>
    <row r="255" s="2" customFormat="1" ht="16.8" customHeight="1">
      <c r="A255" s="39"/>
      <c r="B255" s="45"/>
      <c r="C255" s="299" t="s">
        <v>911</v>
      </c>
      <c r="D255" s="39"/>
      <c r="E255" s="39"/>
      <c r="F255" s="39"/>
      <c r="G255" s="39"/>
      <c r="H255" s="45"/>
    </row>
    <row r="256" s="2" customFormat="1">
      <c r="A256" s="39"/>
      <c r="B256" s="45"/>
      <c r="C256" s="297" t="s">
        <v>883</v>
      </c>
      <c r="D256" s="297" t="s">
        <v>884</v>
      </c>
      <c r="E256" s="17" t="s">
        <v>218</v>
      </c>
      <c r="F256" s="298">
        <v>1258.3</v>
      </c>
      <c r="G256" s="39"/>
      <c r="H256" s="45"/>
    </row>
    <row r="257" s="2" customFormat="1" ht="16.8" customHeight="1">
      <c r="A257" s="39"/>
      <c r="B257" s="45"/>
      <c r="C257" s="297" t="s">
        <v>889</v>
      </c>
      <c r="D257" s="297" t="s">
        <v>890</v>
      </c>
      <c r="E257" s="17" t="s">
        <v>218</v>
      </c>
      <c r="F257" s="298">
        <v>1283.4659999999999</v>
      </c>
      <c r="G257" s="39"/>
      <c r="H257" s="45"/>
    </row>
    <row r="258" s="2" customFormat="1" ht="16.8" customHeight="1">
      <c r="A258" s="39"/>
      <c r="B258" s="45"/>
      <c r="C258" s="293" t="s">
        <v>103</v>
      </c>
      <c r="D258" s="294" t="s">
        <v>1</v>
      </c>
      <c r="E258" s="295" t="s">
        <v>1</v>
      </c>
      <c r="F258" s="296">
        <v>1504.7000000000001</v>
      </c>
      <c r="G258" s="39"/>
      <c r="H258" s="45"/>
    </row>
    <row r="259" s="2" customFormat="1" ht="16.8" customHeight="1">
      <c r="A259" s="39"/>
      <c r="B259" s="45"/>
      <c r="C259" s="293" t="s">
        <v>106</v>
      </c>
      <c r="D259" s="294" t="s">
        <v>1</v>
      </c>
      <c r="E259" s="295" t="s">
        <v>1</v>
      </c>
      <c r="F259" s="296">
        <v>30.667000000000002</v>
      </c>
      <c r="G259" s="39"/>
      <c r="H259" s="45"/>
    </row>
    <row r="260" s="2" customFormat="1" ht="16.8" customHeight="1">
      <c r="A260" s="39"/>
      <c r="B260" s="45"/>
      <c r="C260" s="293" t="s">
        <v>779</v>
      </c>
      <c r="D260" s="294" t="s">
        <v>1</v>
      </c>
      <c r="E260" s="295" t="s">
        <v>1</v>
      </c>
      <c r="F260" s="296">
        <v>8.1999999999999993</v>
      </c>
      <c r="G260" s="39"/>
      <c r="H260" s="45"/>
    </row>
    <row r="261" s="2" customFormat="1" ht="16.8" customHeight="1">
      <c r="A261" s="39"/>
      <c r="B261" s="45"/>
      <c r="C261" s="297" t="s">
        <v>779</v>
      </c>
      <c r="D261" s="297" t="s">
        <v>818</v>
      </c>
      <c r="E261" s="17" t="s">
        <v>1</v>
      </c>
      <c r="F261" s="298">
        <v>8.1999999999999993</v>
      </c>
      <c r="G261" s="39"/>
      <c r="H261" s="45"/>
    </row>
    <row r="262" s="2" customFormat="1" ht="16.8" customHeight="1">
      <c r="A262" s="39"/>
      <c r="B262" s="45"/>
      <c r="C262" s="299" t="s">
        <v>911</v>
      </c>
      <c r="D262" s="39"/>
      <c r="E262" s="39"/>
      <c r="F262" s="39"/>
      <c r="G262" s="39"/>
      <c r="H262" s="45"/>
    </row>
    <row r="263" s="2" customFormat="1" ht="16.8" customHeight="1">
      <c r="A263" s="39"/>
      <c r="B263" s="45"/>
      <c r="C263" s="297" t="s">
        <v>815</v>
      </c>
      <c r="D263" s="297" t="s">
        <v>816</v>
      </c>
      <c r="E263" s="17" t="s">
        <v>198</v>
      </c>
      <c r="F263" s="298">
        <v>8.1999999999999993</v>
      </c>
      <c r="G263" s="39"/>
      <c r="H263" s="45"/>
    </row>
    <row r="264" s="2" customFormat="1" ht="16.8" customHeight="1">
      <c r="A264" s="39"/>
      <c r="B264" s="45"/>
      <c r="C264" s="297" t="s">
        <v>811</v>
      </c>
      <c r="D264" s="297" t="s">
        <v>812</v>
      </c>
      <c r="E264" s="17" t="s">
        <v>198</v>
      </c>
      <c r="F264" s="298">
        <v>8.1999999999999993</v>
      </c>
      <c r="G264" s="39"/>
      <c r="H264" s="45"/>
    </row>
    <row r="265" s="2" customFormat="1">
      <c r="A265" s="39"/>
      <c r="B265" s="45"/>
      <c r="C265" s="297" t="s">
        <v>819</v>
      </c>
      <c r="D265" s="297" t="s">
        <v>820</v>
      </c>
      <c r="E265" s="17" t="s">
        <v>243</v>
      </c>
      <c r="F265" s="298">
        <v>284.84399999999999</v>
      </c>
      <c r="G265" s="39"/>
      <c r="H265" s="45"/>
    </row>
    <row r="266" s="2" customFormat="1" ht="16.8" customHeight="1">
      <c r="A266" s="39"/>
      <c r="B266" s="45"/>
      <c r="C266" s="297" t="s">
        <v>896</v>
      </c>
      <c r="D266" s="297" t="s">
        <v>897</v>
      </c>
      <c r="E266" s="17" t="s">
        <v>303</v>
      </c>
      <c r="F266" s="298">
        <v>4.3140000000000001</v>
      </c>
      <c r="G266" s="39"/>
      <c r="H266" s="45"/>
    </row>
    <row r="267" s="2" customFormat="1" ht="16.8" customHeight="1">
      <c r="A267" s="39"/>
      <c r="B267" s="45"/>
      <c r="C267" s="293" t="s">
        <v>108</v>
      </c>
      <c r="D267" s="294" t="s">
        <v>1</v>
      </c>
      <c r="E267" s="295" t="s">
        <v>1</v>
      </c>
      <c r="F267" s="296">
        <v>6805.1999999999998</v>
      </c>
      <c r="G267" s="39"/>
      <c r="H267" s="45"/>
    </row>
    <row r="268" s="2" customFormat="1" ht="16.8" customHeight="1">
      <c r="A268" s="39"/>
      <c r="B268" s="45"/>
      <c r="C268" s="293" t="s">
        <v>781</v>
      </c>
      <c r="D268" s="294" t="s">
        <v>1</v>
      </c>
      <c r="E268" s="295" t="s">
        <v>1</v>
      </c>
      <c r="F268" s="296">
        <v>8.1999999999999993</v>
      </c>
      <c r="G268" s="39"/>
      <c r="H268" s="45"/>
    </row>
    <row r="269" s="2" customFormat="1" ht="16.8" customHeight="1">
      <c r="A269" s="39"/>
      <c r="B269" s="45"/>
      <c r="C269" s="297" t="s">
        <v>1</v>
      </c>
      <c r="D269" s="297" t="s">
        <v>814</v>
      </c>
      <c r="E269" s="17" t="s">
        <v>1</v>
      </c>
      <c r="F269" s="298">
        <v>0</v>
      </c>
      <c r="G269" s="39"/>
      <c r="H269" s="45"/>
    </row>
    <row r="270" s="2" customFormat="1" ht="16.8" customHeight="1">
      <c r="A270" s="39"/>
      <c r="B270" s="45"/>
      <c r="C270" s="297" t="s">
        <v>781</v>
      </c>
      <c r="D270" s="297" t="s">
        <v>779</v>
      </c>
      <c r="E270" s="17" t="s">
        <v>1</v>
      </c>
      <c r="F270" s="298">
        <v>8.1999999999999993</v>
      </c>
      <c r="G270" s="39"/>
      <c r="H270" s="45"/>
    </row>
    <row r="271" s="2" customFormat="1" ht="16.8" customHeight="1">
      <c r="A271" s="39"/>
      <c r="B271" s="45"/>
      <c r="C271" s="299" t="s">
        <v>911</v>
      </c>
      <c r="D271" s="39"/>
      <c r="E271" s="39"/>
      <c r="F271" s="39"/>
      <c r="G271" s="39"/>
      <c r="H271" s="45"/>
    </row>
    <row r="272" s="2" customFormat="1" ht="16.8" customHeight="1">
      <c r="A272" s="39"/>
      <c r="B272" s="45"/>
      <c r="C272" s="297" t="s">
        <v>811</v>
      </c>
      <c r="D272" s="297" t="s">
        <v>812</v>
      </c>
      <c r="E272" s="17" t="s">
        <v>198</v>
      </c>
      <c r="F272" s="298">
        <v>8.1999999999999993</v>
      </c>
      <c r="G272" s="39"/>
      <c r="H272" s="45"/>
    </row>
    <row r="273" s="2" customFormat="1">
      <c r="A273" s="39"/>
      <c r="B273" s="45"/>
      <c r="C273" s="297" t="s">
        <v>819</v>
      </c>
      <c r="D273" s="297" t="s">
        <v>820</v>
      </c>
      <c r="E273" s="17" t="s">
        <v>243</v>
      </c>
      <c r="F273" s="298">
        <v>284.84399999999999</v>
      </c>
      <c r="G273" s="39"/>
      <c r="H273" s="45"/>
    </row>
    <row r="274" s="2" customFormat="1" ht="16.8" customHeight="1">
      <c r="A274" s="39"/>
      <c r="B274" s="45"/>
      <c r="C274" s="297" t="s">
        <v>896</v>
      </c>
      <c r="D274" s="297" t="s">
        <v>897</v>
      </c>
      <c r="E274" s="17" t="s">
        <v>303</v>
      </c>
      <c r="F274" s="298">
        <v>4.3140000000000001</v>
      </c>
      <c r="G274" s="39"/>
      <c r="H274" s="45"/>
    </row>
    <row r="275" s="2" customFormat="1" ht="16.8" customHeight="1">
      <c r="A275" s="39"/>
      <c r="B275" s="45"/>
      <c r="C275" s="293" t="s">
        <v>915</v>
      </c>
      <c r="D275" s="294" t="s">
        <v>1</v>
      </c>
      <c r="E275" s="295" t="s">
        <v>1</v>
      </c>
      <c r="F275" s="296">
        <v>6805.1999999999998</v>
      </c>
      <c r="G275" s="39"/>
      <c r="H275" s="45"/>
    </row>
    <row r="276" s="2" customFormat="1" ht="16.8" customHeight="1">
      <c r="A276" s="39"/>
      <c r="B276" s="45"/>
      <c r="C276" s="293" t="s">
        <v>112</v>
      </c>
      <c r="D276" s="294" t="s">
        <v>1</v>
      </c>
      <c r="E276" s="295" t="s">
        <v>1</v>
      </c>
      <c r="F276" s="296">
        <v>1.8500000000000001</v>
      </c>
      <c r="G276" s="39"/>
      <c r="H276" s="45"/>
    </row>
    <row r="277" s="2" customFormat="1" ht="16.8" customHeight="1">
      <c r="A277" s="39"/>
      <c r="B277" s="45"/>
      <c r="C277" s="293" t="s">
        <v>782</v>
      </c>
      <c r="D277" s="294" t="s">
        <v>1</v>
      </c>
      <c r="E277" s="295" t="s">
        <v>1</v>
      </c>
      <c r="F277" s="296">
        <v>9.5999999999999996</v>
      </c>
      <c r="G277" s="39"/>
      <c r="H277" s="45"/>
    </row>
    <row r="278" s="2" customFormat="1" ht="16.8" customHeight="1">
      <c r="A278" s="39"/>
      <c r="B278" s="45"/>
      <c r="C278" s="297" t="s">
        <v>782</v>
      </c>
      <c r="D278" s="297" t="s">
        <v>806</v>
      </c>
      <c r="E278" s="17" t="s">
        <v>1</v>
      </c>
      <c r="F278" s="298">
        <v>9.5999999999999996</v>
      </c>
      <c r="G278" s="39"/>
      <c r="H278" s="45"/>
    </row>
    <row r="279" s="2" customFormat="1" ht="16.8" customHeight="1">
      <c r="A279" s="39"/>
      <c r="B279" s="45"/>
      <c r="C279" s="299" t="s">
        <v>911</v>
      </c>
      <c r="D279" s="39"/>
      <c r="E279" s="39"/>
      <c r="F279" s="39"/>
      <c r="G279" s="39"/>
      <c r="H279" s="45"/>
    </row>
    <row r="280" s="2" customFormat="1">
      <c r="A280" s="39"/>
      <c r="B280" s="45"/>
      <c r="C280" s="297" t="s">
        <v>803</v>
      </c>
      <c r="D280" s="297" t="s">
        <v>804</v>
      </c>
      <c r="E280" s="17" t="s">
        <v>198</v>
      </c>
      <c r="F280" s="298">
        <v>9.5999999999999996</v>
      </c>
      <c r="G280" s="39"/>
      <c r="H280" s="45"/>
    </row>
    <row r="281" s="2" customFormat="1">
      <c r="A281" s="39"/>
      <c r="B281" s="45"/>
      <c r="C281" s="297" t="s">
        <v>819</v>
      </c>
      <c r="D281" s="297" t="s">
        <v>820</v>
      </c>
      <c r="E281" s="17" t="s">
        <v>243</v>
      </c>
      <c r="F281" s="298">
        <v>284.84399999999999</v>
      </c>
      <c r="G281" s="39"/>
      <c r="H281" s="45"/>
    </row>
    <row r="282" s="2" customFormat="1" ht="16.8" customHeight="1">
      <c r="A282" s="39"/>
      <c r="B282" s="45"/>
      <c r="C282" s="297" t="s">
        <v>896</v>
      </c>
      <c r="D282" s="297" t="s">
        <v>897</v>
      </c>
      <c r="E282" s="17" t="s">
        <v>303</v>
      </c>
      <c r="F282" s="298">
        <v>4.3140000000000001</v>
      </c>
      <c r="G282" s="39"/>
      <c r="H282" s="45"/>
    </row>
    <row r="283" s="2" customFormat="1" ht="16.8" customHeight="1">
      <c r="A283" s="39"/>
      <c r="B283" s="45"/>
      <c r="C283" s="293" t="s">
        <v>115</v>
      </c>
      <c r="D283" s="294" t="s">
        <v>1</v>
      </c>
      <c r="E283" s="295" t="s">
        <v>1</v>
      </c>
      <c r="F283" s="296">
        <v>2</v>
      </c>
      <c r="G283" s="39"/>
      <c r="H283" s="45"/>
    </row>
    <row r="284" s="2" customFormat="1" ht="16.8" customHeight="1">
      <c r="A284" s="39"/>
      <c r="B284" s="45"/>
      <c r="C284" s="293" t="s">
        <v>784</v>
      </c>
      <c r="D284" s="294" t="s">
        <v>1</v>
      </c>
      <c r="E284" s="295" t="s">
        <v>1</v>
      </c>
      <c r="F284" s="296">
        <v>60</v>
      </c>
      <c r="G284" s="39"/>
      <c r="H284" s="45"/>
    </row>
    <row r="285" s="2" customFormat="1">
      <c r="A285" s="39"/>
      <c r="B285" s="45"/>
      <c r="C285" s="297" t="s">
        <v>1</v>
      </c>
      <c r="D285" s="297" t="s">
        <v>796</v>
      </c>
      <c r="E285" s="17" t="s">
        <v>1</v>
      </c>
      <c r="F285" s="298">
        <v>0</v>
      </c>
      <c r="G285" s="39"/>
      <c r="H285" s="45"/>
    </row>
    <row r="286" s="2" customFormat="1" ht="16.8" customHeight="1">
      <c r="A286" s="39"/>
      <c r="B286" s="45"/>
      <c r="C286" s="297" t="s">
        <v>784</v>
      </c>
      <c r="D286" s="297" t="s">
        <v>516</v>
      </c>
      <c r="E286" s="17" t="s">
        <v>1</v>
      </c>
      <c r="F286" s="298">
        <v>60</v>
      </c>
      <c r="G286" s="39"/>
      <c r="H286" s="45"/>
    </row>
    <row r="287" s="2" customFormat="1" ht="16.8" customHeight="1">
      <c r="A287" s="39"/>
      <c r="B287" s="45"/>
      <c r="C287" s="299" t="s">
        <v>911</v>
      </c>
      <c r="D287" s="39"/>
      <c r="E287" s="39"/>
      <c r="F287" s="39"/>
      <c r="G287" s="39"/>
      <c r="H287" s="45"/>
    </row>
    <row r="288" s="2" customFormat="1">
      <c r="A288" s="39"/>
      <c r="B288" s="45"/>
      <c r="C288" s="297" t="s">
        <v>793</v>
      </c>
      <c r="D288" s="297" t="s">
        <v>794</v>
      </c>
      <c r="E288" s="17" t="s">
        <v>198</v>
      </c>
      <c r="F288" s="298">
        <v>60</v>
      </c>
      <c r="G288" s="39"/>
      <c r="H288" s="45"/>
    </row>
    <row r="289" s="2" customFormat="1" ht="16.8" customHeight="1">
      <c r="A289" s="39"/>
      <c r="B289" s="45"/>
      <c r="C289" s="297" t="s">
        <v>831</v>
      </c>
      <c r="D289" s="297" t="s">
        <v>832</v>
      </c>
      <c r="E289" s="17" t="s">
        <v>198</v>
      </c>
      <c r="F289" s="298">
        <v>60</v>
      </c>
      <c r="G289" s="39"/>
      <c r="H289" s="45"/>
    </row>
    <row r="290" s="2" customFormat="1" ht="16.8" customHeight="1">
      <c r="A290" s="39"/>
      <c r="B290" s="45"/>
      <c r="C290" s="297" t="s">
        <v>837</v>
      </c>
      <c r="D290" s="297" t="s">
        <v>838</v>
      </c>
      <c r="E290" s="17" t="s">
        <v>303</v>
      </c>
      <c r="F290" s="298">
        <v>1.5</v>
      </c>
      <c r="G290" s="39"/>
      <c r="H290" s="45"/>
    </row>
    <row r="291" s="2" customFormat="1" ht="16.8" customHeight="1">
      <c r="A291" s="39"/>
      <c r="B291" s="45"/>
      <c r="C291" s="293" t="s">
        <v>117</v>
      </c>
      <c r="D291" s="294" t="s">
        <v>1</v>
      </c>
      <c r="E291" s="295" t="s">
        <v>1</v>
      </c>
      <c r="F291" s="296">
        <v>4</v>
      </c>
      <c r="G291" s="39"/>
      <c r="H291" s="45"/>
    </row>
    <row r="292" s="2" customFormat="1" ht="16.8" customHeight="1">
      <c r="A292" s="39"/>
      <c r="B292" s="45"/>
      <c r="C292" s="293" t="s">
        <v>119</v>
      </c>
      <c r="D292" s="294" t="s">
        <v>1</v>
      </c>
      <c r="E292" s="295" t="s">
        <v>1</v>
      </c>
      <c r="F292" s="296">
        <v>56</v>
      </c>
      <c r="G292" s="39"/>
      <c r="H292" s="45"/>
    </row>
    <row r="293" s="2" customFormat="1" ht="16.8" customHeight="1">
      <c r="A293" s="39"/>
      <c r="B293" s="45"/>
      <c r="C293" s="293" t="s">
        <v>121</v>
      </c>
      <c r="D293" s="294" t="s">
        <v>1</v>
      </c>
      <c r="E293" s="295" t="s">
        <v>1</v>
      </c>
      <c r="F293" s="296">
        <v>531.39999999999998</v>
      </c>
      <c r="G293" s="39"/>
      <c r="H293" s="45"/>
    </row>
    <row r="294" s="2" customFormat="1" ht="16.8" customHeight="1">
      <c r="A294" s="39"/>
      <c r="B294" s="45"/>
      <c r="C294" s="293" t="s">
        <v>785</v>
      </c>
      <c r="D294" s="294" t="s">
        <v>1</v>
      </c>
      <c r="E294" s="295" t="s">
        <v>1</v>
      </c>
      <c r="F294" s="296">
        <v>1</v>
      </c>
      <c r="G294" s="39"/>
      <c r="H294" s="45"/>
    </row>
    <row r="295" s="2" customFormat="1" ht="16.8" customHeight="1">
      <c r="A295" s="39"/>
      <c r="B295" s="45"/>
      <c r="C295" s="297" t="s">
        <v>785</v>
      </c>
      <c r="D295" s="297" t="s">
        <v>90</v>
      </c>
      <c r="E295" s="17" t="s">
        <v>1</v>
      </c>
      <c r="F295" s="298">
        <v>1</v>
      </c>
      <c r="G295" s="39"/>
      <c r="H295" s="45"/>
    </row>
    <row r="296" s="2" customFormat="1" ht="16.8" customHeight="1">
      <c r="A296" s="39"/>
      <c r="B296" s="45"/>
      <c r="C296" s="299" t="s">
        <v>911</v>
      </c>
      <c r="D296" s="39"/>
      <c r="E296" s="39"/>
      <c r="F296" s="39"/>
      <c r="G296" s="39"/>
      <c r="H296" s="45"/>
    </row>
    <row r="297" s="2" customFormat="1" ht="16.8" customHeight="1">
      <c r="A297" s="39"/>
      <c r="B297" s="45"/>
      <c r="C297" s="297" t="s">
        <v>797</v>
      </c>
      <c r="D297" s="297" t="s">
        <v>798</v>
      </c>
      <c r="E297" s="17" t="s">
        <v>468</v>
      </c>
      <c r="F297" s="298">
        <v>1</v>
      </c>
      <c r="G297" s="39"/>
      <c r="H297" s="45"/>
    </row>
    <row r="298" s="2" customFormat="1" ht="16.8" customHeight="1">
      <c r="A298" s="39"/>
      <c r="B298" s="45"/>
      <c r="C298" s="297" t="s">
        <v>800</v>
      </c>
      <c r="D298" s="297" t="s">
        <v>801</v>
      </c>
      <c r="E298" s="17" t="s">
        <v>468</v>
      </c>
      <c r="F298" s="298">
        <v>1</v>
      </c>
      <c r="G298" s="39"/>
      <c r="H298" s="45"/>
    </row>
    <row r="299" s="2" customFormat="1">
      <c r="A299" s="39"/>
      <c r="B299" s="45"/>
      <c r="C299" s="297" t="s">
        <v>828</v>
      </c>
      <c r="D299" s="297" t="s">
        <v>829</v>
      </c>
      <c r="E299" s="17" t="s">
        <v>468</v>
      </c>
      <c r="F299" s="298">
        <v>1</v>
      </c>
      <c r="G299" s="39"/>
      <c r="H299" s="45"/>
    </row>
    <row r="300" s="2" customFormat="1" ht="16.8" customHeight="1">
      <c r="A300" s="39"/>
      <c r="B300" s="45"/>
      <c r="C300" s="297" t="s">
        <v>837</v>
      </c>
      <c r="D300" s="297" t="s">
        <v>838</v>
      </c>
      <c r="E300" s="17" t="s">
        <v>303</v>
      </c>
      <c r="F300" s="298">
        <v>1.5</v>
      </c>
      <c r="G300" s="39"/>
      <c r="H300" s="45"/>
    </row>
    <row r="301" s="2" customFormat="1" ht="16.8" customHeight="1">
      <c r="A301" s="39"/>
      <c r="B301" s="45"/>
      <c r="C301" s="293" t="s">
        <v>124</v>
      </c>
      <c r="D301" s="294" t="s">
        <v>1</v>
      </c>
      <c r="E301" s="295" t="s">
        <v>1</v>
      </c>
      <c r="F301" s="296">
        <v>1.1779999999999999</v>
      </c>
      <c r="G301" s="39"/>
      <c r="H301" s="45"/>
    </row>
    <row r="302" s="2" customFormat="1" ht="16.8" customHeight="1">
      <c r="A302" s="39"/>
      <c r="B302" s="45"/>
      <c r="C302" s="293" t="s">
        <v>126</v>
      </c>
      <c r="D302" s="294" t="s">
        <v>1</v>
      </c>
      <c r="E302" s="295" t="s">
        <v>1</v>
      </c>
      <c r="F302" s="296">
        <v>173.40000000000001</v>
      </c>
      <c r="G302" s="39"/>
      <c r="H302" s="45"/>
    </row>
    <row r="303" s="2" customFormat="1" ht="16.8" customHeight="1">
      <c r="A303" s="39"/>
      <c r="B303" s="45"/>
      <c r="C303" s="297" t="s">
        <v>126</v>
      </c>
      <c r="D303" s="297" t="s">
        <v>810</v>
      </c>
      <c r="E303" s="17" t="s">
        <v>1</v>
      </c>
      <c r="F303" s="298">
        <v>173.40000000000001</v>
      </c>
      <c r="G303" s="39"/>
      <c r="H303" s="45"/>
    </row>
    <row r="304" s="2" customFormat="1" ht="16.8" customHeight="1">
      <c r="A304" s="39"/>
      <c r="B304" s="45"/>
      <c r="C304" s="299" t="s">
        <v>911</v>
      </c>
      <c r="D304" s="39"/>
      <c r="E304" s="39"/>
      <c r="F304" s="39"/>
      <c r="G304" s="39"/>
      <c r="H304" s="45"/>
    </row>
    <row r="305" s="2" customFormat="1" ht="16.8" customHeight="1">
      <c r="A305" s="39"/>
      <c r="B305" s="45"/>
      <c r="C305" s="297" t="s">
        <v>807</v>
      </c>
      <c r="D305" s="297" t="s">
        <v>808</v>
      </c>
      <c r="E305" s="17" t="s">
        <v>198</v>
      </c>
      <c r="F305" s="298">
        <v>173.40000000000001</v>
      </c>
      <c r="G305" s="39"/>
      <c r="H305" s="45"/>
    </row>
    <row r="306" s="2" customFormat="1">
      <c r="A306" s="39"/>
      <c r="B306" s="45"/>
      <c r="C306" s="297" t="s">
        <v>819</v>
      </c>
      <c r="D306" s="297" t="s">
        <v>820</v>
      </c>
      <c r="E306" s="17" t="s">
        <v>243</v>
      </c>
      <c r="F306" s="298">
        <v>284.84399999999999</v>
      </c>
      <c r="G306" s="39"/>
      <c r="H306" s="45"/>
    </row>
    <row r="307" s="2" customFormat="1" ht="16.8" customHeight="1">
      <c r="A307" s="39"/>
      <c r="B307" s="45"/>
      <c r="C307" s="293" t="s">
        <v>788</v>
      </c>
      <c r="D307" s="294" t="s">
        <v>1</v>
      </c>
      <c r="E307" s="295" t="s">
        <v>1</v>
      </c>
      <c r="F307" s="296">
        <v>0.96399999999999997</v>
      </c>
      <c r="G307" s="39"/>
      <c r="H307" s="45"/>
    </row>
    <row r="308" s="2" customFormat="1" ht="16.8" customHeight="1">
      <c r="A308" s="39"/>
      <c r="B308" s="45"/>
      <c r="C308" s="297" t="s">
        <v>788</v>
      </c>
      <c r="D308" s="297" t="s">
        <v>899</v>
      </c>
      <c r="E308" s="17" t="s">
        <v>1</v>
      </c>
      <c r="F308" s="298">
        <v>0.96399999999999997</v>
      </c>
      <c r="G308" s="39"/>
      <c r="H308" s="45"/>
    </row>
    <row r="309" s="2" customFormat="1" ht="16.8" customHeight="1">
      <c r="A309" s="39"/>
      <c r="B309" s="45"/>
      <c r="C309" s="299" t="s">
        <v>911</v>
      </c>
      <c r="D309" s="39"/>
      <c r="E309" s="39"/>
      <c r="F309" s="39"/>
      <c r="G309" s="39"/>
      <c r="H309" s="45"/>
    </row>
    <row r="310" s="2" customFormat="1" ht="16.8" customHeight="1">
      <c r="A310" s="39"/>
      <c r="B310" s="45"/>
      <c r="C310" s="297" t="s">
        <v>896</v>
      </c>
      <c r="D310" s="297" t="s">
        <v>897</v>
      </c>
      <c r="E310" s="17" t="s">
        <v>303</v>
      </c>
      <c r="F310" s="298">
        <v>4.3140000000000001</v>
      </c>
      <c r="G310" s="39"/>
      <c r="H310" s="45"/>
    </row>
    <row r="311" s="2" customFormat="1">
      <c r="A311" s="39"/>
      <c r="B311" s="45"/>
      <c r="C311" s="297" t="s">
        <v>893</v>
      </c>
      <c r="D311" s="297" t="s">
        <v>894</v>
      </c>
      <c r="E311" s="17" t="s">
        <v>303</v>
      </c>
      <c r="F311" s="298">
        <v>0.96399999999999997</v>
      </c>
      <c r="G311" s="39"/>
      <c r="H311" s="45"/>
    </row>
    <row r="312" s="2" customFormat="1" ht="16.8" customHeight="1">
      <c r="A312" s="39"/>
      <c r="B312" s="45"/>
      <c r="C312" s="293" t="s">
        <v>912</v>
      </c>
      <c r="D312" s="294" t="s">
        <v>1</v>
      </c>
      <c r="E312" s="295" t="s">
        <v>1</v>
      </c>
      <c r="F312" s="296">
        <v>2398.8330000000001</v>
      </c>
      <c r="G312" s="39"/>
      <c r="H312" s="45"/>
    </row>
    <row r="313" s="2" customFormat="1" ht="16.8" customHeight="1">
      <c r="A313" s="39"/>
      <c r="B313" s="45"/>
      <c r="C313" s="293" t="s">
        <v>789</v>
      </c>
      <c r="D313" s="294" t="s">
        <v>1</v>
      </c>
      <c r="E313" s="295" t="s">
        <v>1</v>
      </c>
      <c r="F313" s="296">
        <v>3.3500000000000001</v>
      </c>
      <c r="G313" s="39"/>
      <c r="H313" s="45"/>
    </row>
    <row r="314" s="2" customFormat="1" ht="16.8" customHeight="1">
      <c r="A314" s="39"/>
      <c r="B314" s="45"/>
      <c r="C314" s="297" t="s">
        <v>789</v>
      </c>
      <c r="D314" s="297" t="s">
        <v>900</v>
      </c>
      <c r="E314" s="17" t="s">
        <v>1</v>
      </c>
      <c r="F314" s="298">
        <v>3.3500000000000001</v>
      </c>
      <c r="G314" s="39"/>
      <c r="H314" s="45"/>
    </row>
    <row r="315" s="2" customFormat="1" ht="16.8" customHeight="1">
      <c r="A315" s="39"/>
      <c r="B315" s="45"/>
      <c r="C315" s="299" t="s">
        <v>911</v>
      </c>
      <c r="D315" s="39"/>
      <c r="E315" s="39"/>
      <c r="F315" s="39"/>
      <c r="G315" s="39"/>
      <c r="H315" s="45"/>
    </row>
    <row r="316" s="2" customFormat="1" ht="16.8" customHeight="1">
      <c r="A316" s="39"/>
      <c r="B316" s="45"/>
      <c r="C316" s="297" t="s">
        <v>896</v>
      </c>
      <c r="D316" s="297" t="s">
        <v>897</v>
      </c>
      <c r="E316" s="17" t="s">
        <v>303</v>
      </c>
      <c r="F316" s="298">
        <v>4.3140000000000001</v>
      </c>
      <c r="G316" s="39"/>
      <c r="H316" s="45"/>
    </row>
    <row r="317" s="2" customFormat="1">
      <c r="A317" s="39"/>
      <c r="B317" s="45"/>
      <c r="C317" s="297" t="s">
        <v>722</v>
      </c>
      <c r="D317" s="297" t="s">
        <v>723</v>
      </c>
      <c r="E317" s="17" t="s">
        <v>303</v>
      </c>
      <c r="F317" s="298">
        <v>3.3500000000000001</v>
      </c>
      <c r="G317" s="39"/>
      <c r="H317" s="45"/>
    </row>
    <row r="318" s="2" customFormat="1" ht="16.8" customHeight="1">
      <c r="A318" s="39"/>
      <c r="B318" s="45"/>
      <c r="C318" s="293" t="s">
        <v>916</v>
      </c>
      <c r="D318" s="294" t="s">
        <v>1</v>
      </c>
      <c r="E318" s="295" t="s">
        <v>1</v>
      </c>
      <c r="F318" s="296">
        <v>150.14699999999999</v>
      </c>
      <c r="G318" s="39"/>
      <c r="H318" s="45"/>
    </row>
    <row r="319" s="2" customFormat="1" ht="16.8" customHeight="1">
      <c r="A319" s="39"/>
      <c r="B319" s="45"/>
      <c r="C319" s="293" t="s">
        <v>134</v>
      </c>
      <c r="D319" s="294" t="s">
        <v>1</v>
      </c>
      <c r="E319" s="295" t="s">
        <v>1</v>
      </c>
      <c r="F319" s="296">
        <v>284.84399999999999</v>
      </c>
      <c r="G319" s="39"/>
      <c r="H319" s="45"/>
    </row>
    <row r="320" s="2" customFormat="1" ht="16.8" customHeight="1">
      <c r="A320" s="39"/>
      <c r="B320" s="45"/>
      <c r="C320" s="297" t="s">
        <v>134</v>
      </c>
      <c r="D320" s="297" t="s">
        <v>158</v>
      </c>
      <c r="E320" s="17" t="s">
        <v>1</v>
      </c>
      <c r="F320" s="298">
        <v>284.84399999999999</v>
      </c>
      <c r="G320" s="39"/>
      <c r="H320" s="45"/>
    </row>
    <row r="321" s="2" customFormat="1" ht="16.8" customHeight="1">
      <c r="A321" s="39"/>
      <c r="B321" s="45"/>
      <c r="C321" s="299" t="s">
        <v>911</v>
      </c>
      <c r="D321" s="39"/>
      <c r="E321" s="39"/>
      <c r="F321" s="39"/>
      <c r="G321" s="39"/>
      <c r="H321" s="45"/>
    </row>
    <row r="322" s="2" customFormat="1" ht="16.8" customHeight="1">
      <c r="A322" s="39"/>
      <c r="B322" s="45"/>
      <c r="C322" s="297" t="s">
        <v>834</v>
      </c>
      <c r="D322" s="297" t="s">
        <v>835</v>
      </c>
      <c r="E322" s="17" t="s">
        <v>243</v>
      </c>
      <c r="F322" s="298">
        <v>284.84399999999999</v>
      </c>
      <c r="G322" s="39"/>
      <c r="H322" s="45"/>
    </row>
    <row r="323" s="2" customFormat="1">
      <c r="A323" s="39"/>
      <c r="B323" s="45"/>
      <c r="C323" s="297" t="s">
        <v>301</v>
      </c>
      <c r="D323" s="297" t="s">
        <v>302</v>
      </c>
      <c r="E323" s="17" t="s">
        <v>303</v>
      </c>
      <c r="F323" s="298">
        <v>484.23500000000001</v>
      </c>
      <c r="G323" s="39"/>
      <c r="H323" s="45"/>
    </row>
    <row r="324" s="2" customFormat="1" ht="16.8" customHeight="1">
      <c r="A324" s="39"/>
      <c r="B324" s="45"/>
      <c r="C324" s="293" t="s">
        <v>917</v>
      </c>
      <c r="D324" s="294" t="s">
        <v>1</v>
      </c>
      <c r="E324" s="295" t="s">
        <v>1</v>
      </c>
      <c r="F324" s="296">
        <v>3.181</v>
      </c>
      <c r="G324" s="39"/>
      <c r="H324" s="45"/>
    </row>
    <row r="325" s="2" customFormat="1" ht="16.8" customHeight="1">
      <c r="A325" s="39"/>
      <c r="B325" s="45"/>
      <c r="C325" s="293" t="s">
        <v>136</v>
      </c>
      <c r="D325" s="294" t="s">
        <v>1</v>
      </c>
      <c r="E325" s="295" t="s">
        <v>1</v>
      </c>
      <c r="F325" s="296">
        <v>3178.752</v>
      </c>
      <c r="G325" s="39"/>
      <c r="H325" s="45"/>
    </row>
    <row r="326" s="2" customFormat="1" ht="16.8" customHeight="1">
      <c r="A326" s="39"/>
      <c r="B326" s="45"/>
      <c r="C326" s="293" t="s">
        <v>138</v>
      </c>
      <c r="D326" s="294" t="s">
        <v>1</v>
      </c>
      <c r="E326" s="295" t="s">
        <v>1</v>
      </c>
      <c r="F326" s="296">
        <v>327.66000000000003</v>
      </c>
      <c r="G326" s="39"/>
      <c r="H326" s="45"/>
    </row>
    <row r="327" s="2" customFormat="1" ht="16.8" customHeight="1">
      <c r="A327" s="39"/>
      <c r="B327" s="45"/>
      <c r="C327" s="293" t="s">
        <v>140</v>
      </c>
      <c r="D327" s="294" t="s">
        <v>1</v>
      </c>
      <c r="E327" s="295" t="s">
        <v>1</v>
      </c>
      <c r="F327" s="296">
        <v>36</v>
      </c>
      <c r="G327" s="39"/>
      <c r="H327" s="45"/>
    </row>
    <row r="328" s="2" customFormat="1" ht="16.8" customHeight="1">
      <c r="A328" s="39"/>
      <c r="B328" s="45"/>
      <c r="C328" s="293" t="s">
        <v>685</v>
      </c>
      <c r="D328" s="294" t="s">
        <v>1</v>
      </c>
      <c r="E328" s="295" t="s">
        <v>1</v>
      </c>
      <c r="F328" s="296">
        <v>1</v>
      </c>
      <c r="G328" s="39"/>
      <c r="H328" s="45"/>
    </row>
    <row r="329" s="2" customFormat="1" ht="16.8" customHeight="1">
      <c r="A329" s="39"/>
      <c r="B329" s="45"/>
      <c r="C329" s="293" t="s">
        <v>142</v>
      </c>
      <c r="D329" s="294" t="s">
        <v>1</v>
      </c>
      <c r="E329" s="295" t="s">
        <v>1</v>
      </c>
      <c r="F329" s="296">
        <v>526.64499999999998</v>
      </c>
      <c r="G329" s="39"/>
      <c r="H329" s="45"/>
    </row>
    <row r="330" s="2" customFormat="1" ht="16.8" customHeight="1">
      <c r="A330" s="39"/>
      <c r="B330" s="45"/>
      <c r="C330" s="293" t="s">
        <v>144</v>
      </c>
      <c r="D330" s="294" t="s">
        <v>1</v>
      </c>
      <c r="E330" s="295" t="s">
        <v>1</v>
      </c>
      <c r="F330" s="296">
        <v>62.130000000000003</v>
      </c>
      <c r="G330" s="39"/>
      <c r="H330" s="45"/>
    </row>
    <row r="331" s="2" customFormat="1" ht="16.8" customHeight="1">
      <c r="A331" s="39"/>
      <c r="B331" s="45"/>
      <c r="C331" s="293" t="s">
        <v>146</v>
      </c>
      <c r="D331" s="294" t="s">
        <v>1</v>
      </c>
      <c r="E331" s="295" t="s">
        <v>1</v>
      </c>
      <c r="F331" s="296">
        <v>181.71299999999999</v>
      </c>
      <c r="G331" s="39"/>
      <c r="H331" s="45"/>
    </row>
    <row r="332" s="2" customFormat="1" ht="16.8" customHeight="1">
      <c r="A332" s="39"/>
      <c r="B332" s="45"/>
      <c r="C332" s="293" t="s">
        <v>148</v>
      </c>
      <c r="D332" s="294" t="s">
        <v>1</v>
      </c>
      <c r="E332" s="295" t="s">
        <v>1</v>
      </c>
      <c r="F332" s="296">
        <v>317.875</v>
      </c>
      <c r="G332" s="39"/>
      <c r="H332" s="45"/>
    </row>
    <row r="333" s="2" customFormat="1" ht="16.8" customHeight="1">
      <c r="A333" s="39"/>
      <c r="B333" s="45"/>
      <c r="C333" s="293" t="s">
        <v>150</v>
      </c>
      <c r="D333" s="294" t="s">
        <v>1</v>
      </c>
      <c r="E333" s="295" t="s">
        <v>1</v>
      </c>
      <c r="F333" s="296">
        <v>7443.7749999999996</v>
      </c>
      <c r="G333" s="39"/>
      <c r="H333" s="45"/>
    </row>
    <row r="334" s="2" customFormat="1" ht="16.8" customHeight="1">
      <c r="A334" s="39"/>
      <c r="B334" s="45"/>
      <c r="C334" s="293" t="s">
        <v>913</v>
      </c>
      <c r="D334" s="294" t="s">
        <v>1</v>
      </c>
      <c r="E334" s="295" t="s">
        <v>1</v>
      </c>
      <c r="F334" s="296">
        <v>48.399999999999999</v>
      </c>
      <c r="G334" s="39"/>
      <c r="H334" s="45"/>
    </row>
    <row r="335" s="2" customFormat="1" ht="16.8" customHeight="1">
      <c r="A335" s="39"/>
      <c r="B335" s="45"/>
      <c r="C335" s="293" t="s">
        <v>792</v>
      </c>
      <c r="D335" s="294" t="s">
        <v>1</v>
      </c>
      <c r="E335" s="295" t="s">
        <v>1</v>
      </c>
      <c r="F335" s="296">
        <v>80</v>
      </c>
      <c r="G335" s="39"/>
      <c r="H335" s="45"/>
    </row>
    <row r="336" s="2" customFormat="1" ht="16.8" customHeight="1">
      <c r="A336" s="39"/>
      <c r="B336" s="45"/>
      <c r="C336" s="297" t="s">
        <v>792</v>
      </c>
      <c r="D336" s="297" t="s">
        <v>842</v>
      </c>
      <c r="E336" s="17" t="s">
        <v>1</v>
      </c>
      <c r="F336" s="298">
        <v>80</v>
      </c>
      <c r="G336" s="39"/>
      <c r="H336" s="45"/>
    </row>
    <row r="337" s="2" customFormat="1" ht="16.8" customHeight="1">
      <c r="A337" s="39"/>
      <c r="B337" s="45"/>
      <c r="C337" s="299" t="s">
        <v>911</v>
      </c>
      <c r="D337" s="39"/>
      <c r="E337" s="39"/>
      <c r="F337" s="39"/>
      <c r="G337" s="39"/>
      <c r="H337" s="45"/>
    </row>
    <row r="338" s="2" customFormat="1" ht="16.8" customHeight="1">
      <c r="A338" s="39"/>
      <c r="B338" s="45"/>
      <c r="C338" s="297" t="s">
        <v>323</v>
      </c>
      <c r="D338" s="297" t="s">
        <v>324</v>
      </c>
      <c r="E338" s="17" t="s">
        <v>198</v>
      </c>
      <c r="F338" s="298">
        <v>80</v>
      </c>
      <c r="G338" s="39"/>
      <c r="H338" s="45"/>
    </row>
    <row r="339" s="2" customFormat="1">
      <c r="A339" s="39"/>
      <c r="B339" s="45"/>
      <c r="C339" s="297" t="s">
        <v>819</v>
      </c>
      <c r="D339" s="297" t="s">
        <v>820</v>
      </c>
      <c r="E339" s="17" t="s">
        <v>243</v>
      </c>
      <c r="F339" s="298">
        <v>284.84399999999999</v>
      </c>
      <c r="G339" s="39"/>
      <c r="H339" s="45"/>
    </row>
    <row r="340" s="2" customFormat="1" ht="16.8" customHeight="1">
      <c r="A340" s="39"/>
      <c r="B340" s="45"/>
      <c r="C340" s="297" t="s">
        <v>336</v>
      </c>
      <c r="D340" s="297" t="s">
        <v>337</v>
      </c>
      <c r="E340" s="17" t="s">
        <v>198</v>
      </c>
      <c r="F340" s="298">
        <v>80</v>
      </c>
      <c r="G340" s="39"/>
      <c r="H340" s="45"/>
    </row>
    <row r="341" s="2" customFormat="1" ht="16.8" customHeight="1">
      <c r="A341" s="39"/>
      <c r="B341" s="45"/>
      <c r="C341" s="297" t="s">
        <v>346</v>
      </c>
      <c r="D341" s="297" t="s">
        <v>347</v>
      </c>
      <c r="E341" s="17" t="s">
        <v>198</v>
      </c>
      <c r="F341" s="298">
        <v>80</v>
      </c>
      <c r="G341" s="39"/>
      <c r="H341" s="45"/>
    </row>
    <row r="342" s="2" customFormat="1">
      <c r="A342" s="39"/>
      <c r="B342" s="45"/>
      <c r="C342" s="297" t="s">
        <v>356</v>
      </c>
      <c r="D342" s="297" t="s">
        <v>357</v>
      </c>
      <c r="E342" s="17" t="s">
        <v>198</v>
      </c>
      <c r="F342" s="298">
        <v>80</v>
      </c>
      <c r="G342" s="39"/>
      <c r="H342" s="45"/>
    </row>
    <row r="343" s="2" customFormat="1" ht="16.8" customHeight="1">
      <c r="A343" s="39"/>
      <c r="B343" s="45"/>
      <c r="C343" s="297" t="s">
        <v>849</v>
      </c>
      <c r="D343" s="297" t="s">
        <v>850</v>
      </c>
      <c r="E343" s="17" t="s">
        <v>352</v>
      </c>
      <c r="F343" s="298">
        <v>4</v>
      </c>
      <c r="G343" s="39"/>
      <c r="H343" s="45"/>
    </row>
    <row r="344" s="2" customFormat="1" ht="16.8" customHeight="1">
      <c r="A344" s="39"/>
      <c r="B344" s="45"/>
      <c r="C344" s="297" t="s">
        <v>846</v>
      </c>
      <c r="D344" s="297" t="s">
        <v>342</v>
      </c>
      <c r="E344" s="17" t="s">
        <v>243</v>
      </c>
      <c r="F344" s="298">
        <v>12</v>
      </c>
      <c r="G344" s="39"/>
      <c r="H344" s="45"/>
    </row>
    <row r="345" s="2" customFormat="1" ht="16.8" customHeight="1">
      <c r="A345" s="39"/>
      <c r="B345" s="45"/>
      <c r="C345" s="293" t="s">
        <v>154</v>
      </c>
      <c r="D345" s="294" t="s">
        <v>1</v>
      </c>
      <c r="E345" s="295" t="s">
        <v>1</v>
      </c>
      <c r="F345" s="296">
        <v>306.69999999999999</v>
      </c>
      <c r="G345" s="39"/>
      <c r="H345" s="45"/>
    </row>
    <row r="346" s="2" customFormat="1">
      <c r="A346" s="39"/>
      <c r="B346" s="45"/>
      <c r="C346" s="297" t="s">
        <v>154</v>
      </c>
      <c r="D346" s="297" t="s">
        <v>843</v>
      </c>
      <c r="E346" s="17" t="s">
        <v>1</v>
      </c>
      <c r="F346" s="298">
        <v>306.69999999999999</v>
      </c>
      <c r="G346" s="39"/>
      <c r="H346" s="45"/>
    </row>
    <row r="347" s="2" customFormat="1" ht="16.8" customHeight="1">
      <c r="A347" s="39"/>
      <c r="B347" s="45"/>
      <c r="C347" s="299" t="s">
        <v>911</v>
      </c>
      <c r="D347" s="39"/>
      <c r="E347" s="39"/>
      <c r="F347" s="39"/>
      <c r="G347" s="39"/>
      <c r="H347" s="45"/>
    </row>
    <row r="348" s="2" customFormat="1" ht="16.8" customHeight="1">
      <c r="A348" s="39"/>
      <c r="B348" s="45"/>
      <c r="C348" s="297" t="s">
        <v>327</v>
      </c>
      <c r="D348" s="297" t="s">
        <v>328</v>
      </c>
      <c r="E348" s="17" t="s">
        <v>198</v>
      </c>
      <c r="F348" s="298">
        <v>957.70000000000005</v>
      </c>
      <c r="G348" s="39"/>
      <c r="H348" s="45"/>
    </row>
    <row r="349" s="2" customFormat="1">
      <c r="A349" s="39"/>
      <c r="B349" s="45"/>
      <c r="C349" s="297" t="s">
        <v>819</v>
      </c>
      <c r="D349" s="297" t="s">
        <v>820</v>
      </c>
      <c r="E349" s="17" t="s">
        <v>243</v>
      </c>
      <c r="F349" s="298">
        <v>284.84399999999999</v>
      </c>
      <c r="G349" s="39"/>
      <c r="H349" s="45"/>
    </row>
    <row r="350" s="2" customFormat="1" ht="16.8" customHeight="1">
      <c r="A350" s="39"/>
      <c r="B350" s="45"/>
      <c r="C350" s="297" t="s">
        <v>396</v>
      </c>
      <c r="D350" s="297" t="s">
        <v>397</v>
      </c>
      <c r="E350" s="17" t="s">
        <v>198</v>
      </c>
      <c r="F350" s="298">
        <v>957.70000000000005</v>
      </c>
      <c r="G350" s="39"/>
      <c r="H350" s="45"/>
    </row>
    <row r="351" s="2" customFormat="1" ht="16.8" customHeight="1">
      <c r="A351" s="39"/>
      <c r="B351" s="45"/>
      <c r="C351" s="297" t="s">
        <v>436</v>
      </c>
      <c r="D351" s="297" t="s">
        <v>437</v>
      </c>
      <c r="E351" s="17" t="s">
        <v>198</v>
      </c>
      <c r="F351" s="298">
        <v>306.69999999999999</v>
      </c>
      <c r="G351" s="39"/>
      <c r="H351" s="45"/>
    </row>
    <row r="352" s="2" customFormat="1" ht="16.8" customHeight="1">
      <c r="A352" s="39"/>
      <c r="B352" s="45"/>
      <c r="C352" s="297" t="s">
        <v>441</v>
      </c>
      <c r="D352" s="297" t="s">
        <v>442</v>
      </c>
      <c r="E352" s="17" t="s">
        <v>198</v>
      </c>
      <c r="F352" s="298">
        <v>314.56200000000001</v>
      </c>
      <c r="G352" s="39"/>
      <c r="H352" s="45"/>
    </row>
    <row r="353" s="2" customFormat="1" ht="16.8" customHeight="1">
      <c r="A353" s="39"/>
      <c r="B353" s="45"/>
      <c r="C353" s="293" t="s">
        <v>156</v>
      </c>
      <c r="D353" s="294" t="s">
        <v>1</v>
      </c>
      <c r="E353" s="295" t="s">
        <v>1</v>
      </c>
      <c r="F353" s="296">
        <v>6855</v>
      </c>
      <c r="G353" s="39"/>
      <c r="H353" s="45"/>
    </row>
    <row r="354" s="2" customFormat="1" ht="16.8" customHeight="1">
      <c r="A354" s="39"/>
      <c r="B354" s="45"/>
      <c r="C354" s="293" t="s">
        <v>158</v>
      </c>
      <c r="D354" s="294" t="s">
        <v>1</v>
      </c>
      <c r="E354" s="295" t="s">
        <v>1</v>
      </c>
      <c r="F354" s="296">
        <v>284.84399999999999</v>
      </c>
      <c r="G354" s="39"/>
      <c r="H354" s="45"/>
    </row>
    <row r="355" s="2" customFormat="1" ht="16.8" customHeight="1">
      <c r="A355" s="39"/>
      <c r="B355" s="45"/>
      <c r="C355" s="297" t="s">
        <v>1</v>
      </c>
      <c r="D355" s="297" t="s">
        <v>822</v>
      </c>
      <c r="E355" s="17" t="s">
        <v>1</v>
      </c>
      <c r="F355" s="298">
        <v>156.24000000000001</v>
      </c>
      <c r="G355" s="39"/>
      <c r="H355" s="45"/>
    </row>
    <row r="356" s="2" customFormat="1" ht="16.8" customHeight="1">
      <c r="A356" s="39"/>
      <c r="B356" s="45"/>
      <c r="C356" s="297" t="s">
        <v>1</v>
      </c>
      <c r="D356" s="297" t="s">
        <v>823</v>
      </c>
      <c r="E356" s="17" t="s">
        <v>1</v>
      </c>
      <c r="F356" s="298">
        <v>12</v>
      </c>
      <c r="G356" s="39"/>
      <c r="H356" s="45"/>
    </row>
    <row r="357" s="2" customFormat="1" ht="16.8" customHeight="1">
      <c r="A357" s="39"/>
      <c r="B357" s="45"/>
      <c r="C357" s="297" t="s">
        <v>1</v>
      </c>
      <c r="D357" s="297" t="s">
        <v>824</v>
      </c>
      <c r="E357" s="17" t="s">
        <v>1</v>
      </c>
      <c r="F357" s="298">
        <v>128.81399999999999</v>
      </c>
      <c r="G357" s="39"/>
      <c r="H357" s="45"/>
    </row>
    <row r="358" s="2" customFormat="1" ht="16.8" customHeight="1">
      <c r="A358" s="39"/>
      <c r="B358" s="45"/>
      <c r="C358" s="297" t="s">
        <v>1</v>
      </c>
      <c r="D358" s="297" t="s">
        <v>250</v>
      </c>
      <c r="E358" s="17" t="s">
        <v>1</v>
      </c>
      <c r="F358" s="298">
        <v>0</v>
      </c>
      <c r="G358" s="39"/>
      <c r="H358" s="45"/>
    </row>
    <row r="359" s="2" customFormat="1" ht="16.8" customHeight="1">
      <c r="A359" s="39"/>
      <c r="B359" s="45"/>
      <c r="C359" s="297" t="s">
        <v>1</v>
      </c>
      <c r="D359" s="297" t="s">
        <v>825</v>
      </c>
      <c r="E359" s="17" t="s">
        <v>1</v>
      </c>
      <c r="F359" s="298">
        <v>-0.40999999999999998</v>
      </c>
      <c r="G359" s="39"/>
      <c r="H359" s="45"/>
    </row>
    <row r="360" s="2" customFormat="1" ht="16.8" customHeight="1">
      <c r="A360" s="39"/>
      <c r="B360" s="45"/>
      <c r="C360" s="297" t="s">
        <v>1</v>
      </c>
      <c r="D360" s="297" t="s">
        <v>826</v>
      </c>
      <c r="E360" s="17" t="s">
        <v>1</v>
      </c>
      <c r="F360" s="298">
        <v>-0.81999999999999995</v>
      </c>
      <c r="G360" s="39"/>
      <c r="H360" s="45"/>
    </row>
    <row r="361" s="2" customFormat="1" ht="16.8" customHeight="1">
      <c r="A361" s="39"/>
      <c r="B361" s="45"/>
      <c r="C361" s="297" t="s">
        <v>1</v>
      </c>
      <c r="D361" s="297" t="s">
        <v>827</v>
      </c>
      <c r="E361" s="17" t="s">
        <v>1</v>
      </c>
      <c r="F361" s="298">
        <v>-0.57599999999999996</v>
      </c>
      <c r="G361" s="39"/>
      <c r="H361" s="45"/>
    </row>
    <row r="362" s="2" customFormat="1" ht="16.8" customHeight="1">
      <c r="A362" s="39"/>
      <c r="B362" s="45"/>
      <c r="C362" s="297" t="s">
        <v>1</v>
      </c>
      <c r="D362" s="297" t="s">
        <v>253</v>
      </c>
      <c r="E362" s="17" t="s">
        <v>1</v>
      </c>
      <c r="F362" s="298">
        <v>-10.404</v>
      </c>
      <c r="G362" s="39"/>
      <c r="H362" s="45"/>
    </row>
    <row r="363" s="2" customFormat="1" ht="16.8" customHeight="1">
      <c r="A363" s="39"/>
      <c r="B363" s="45"/>
      <c r="C363" s="297" t="s">
        <v>158</v>
      </c>
      <c r="D363" s="297" t="s">
        <v>234</v>
      </c>
      <c r="E363" s="17" t="s">
        <v>1</v>
      </c>
      <c r="F363" s="298">
        <v>284.84399999999999</v>
      </c>
      <c r="G363" s="39"/>
      <c r="H363" s="45"/>
    </row>
    <row r="364" s="2" customFormat="1" ht="16.8" customHeight="1">
      <c r="A364" s="39"/>
      <c r="B364" s="45"/>
      <c r="C364" s="299" t="s">
        <v>911</v>
      </c>
      <c r="D364" s="39"/>
      <c r="E364" s="39"/>
      <c r="F364" s="39"/>
      <c r="G364" s="39"/>
      <c r="H364" s="45"/>
    </row>
    <row r="365" s="2" customFormat="1">
      <c r="A365" s="39"/>
      <c r="B365" s="45"/>
      <c r="C365" s="297" t="s">
        <v>819</v>
      </c>
      <c r="D365" s="297" t="s">
        <v>820</v>
      </c>
      <c r="E365" s="17" t="s">
        <v>243</v>
      </c>
      <c r="F365" s="298">
        <v>284.84399999999999</v>
      </c>
      <c r="G365" s="39"/>
      <c r="H365" s="45"/>
    </row>
    <row r="366" s="2" customFormat="1" ht="16.8" customHeight="1">
      <c r="A366" s="39"/>
      <c r="B366" s="45"/>
      <c r="C366" s="297" t="s">
        <v>834</v>
      </c>
      <c r="D366" s="297" t="s">
        <v>835</v>
      </c>
      <c r="E366" s="17" t="s">
        <v>243</v>
      </c>
      <c r="F366" s="298">
        <v>284.84399999999999</v>
      </c>
      <c r="G366" s="39"/>
      <c r="H366" s="45"/>
    </row>
    <row r="367" s="2" customFormat="1" ht="16.8" customHeight="1">
      <c r="A367" s="39"/>
      <c r="B367" s="45"/>
      <c r="C367" s="293" t="s">
        <v>160</v>
      </c>
      <c r="D367" s="294" t="s">
        <v>1</v>
      </c>
      <c r="E367" s="295" t="s">
        <v>1</v>
      </c>
      <c r="F367" s="296">
        <v>3</v>
      </c>
      <c r="G367" s="39"/>
      <c r="H367" s="45"/>
    </row>
    <row r="368" s="2" customFormat="1" ht="16.8" customHeight="1">
      <c r="A368" s="39"/>
      <c r="B368" s="45"/>
      <c r="C368" s="293" t="s">
        <v>162</v>
      </c>
      <c r="D368" s="294" t="s">
        <v>1</v>
      </c>
      <c r="E368" s="295" t="s">
        <v>1</v>
      </c>
      <c r="F368" s="296">
        <v>151.04599999999999</v>
      </c>
      <c r="G368" s="39"/>
      <c r="H368" s="45"/>
    </row>
    <row r="369" s="2" customFormat="1" ht="7.44" customHeight="1">
      <c r="A369" s="39"/>
      <c r="B369" s="173"/>
      <c r="C369" s="174"/>
      <c r="D369" s="174"/>
      <c r="E369" s="174"/>
      <c r="F369" s="174"/>
      <c r="G369" s="174"/>
      <c r="H369" s="45"/>
    </row>
    <row r="370" s="2" customFormat="1">
      <c r="A370" s="39"/>
      <c r="B370" s="39"/>
      <c r="C370" s="39"/>
      <c r="D370" s="39"/>
      <c r="E370" s="39"/>
      <c r="F370" s="39"/>
      <c r="G370" s="39"/>
      <c r="H370" s="39"/>
    </row>
  </sheetData>
  <sheetProtection sheet="1" formatColumns="0" formatRows="0" objects="1" scenarios="1" spinCount="100000" saltValue="8kO5//OlOO/whMdacM+/2Y/csYqKrkPpeGEWgrv9CvV2Z8SnYzpXO9vh0FuQzm900clCTKJFy1y2NMnN1J8nFQ==" hashValue="EA+MHTtlkPey7q1mN4lfv5GZ2TPIfiLIdaFIMsANYMyLQXXGPxbvnb5NI1toLCkr7KF+yHDz2W6ibY/s6W9mlQ==" algorithmName="SHA-512" password="F8A3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Valík</dc:creator>
  <cp:lastModifiedBy>Roman Valík</cp:lastModifiedBy>
  <dcterms:created xsi:type="dcterms:W3CDTF">2024-01-09T23:41:14Z</dcterms:created>
  <dcterms:modified xsi:type="dcterms:W3CDTF">2024-01-09T23:41:18Z</dcterms:modified>
</cp:coreProperties>
</file>